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5480" windowHeight="9408"/>
  </bookViews>
  <sheets>
    <sheet name="Sheet1" sheetId="1" r:id="rId1"/>
  </sheets>
  <calcPr calcId="145621"/>
  <extLst>
    <ext uri="smNativeData">
      <pm:revision xmlns:pm="pm" day="1476283389" val="675"/>
    </ext>
  </extLst>
</workbook>
</file>

<file path=xl/calcChain.xml><?xml version="1.0" encoding="utf-8"?>
<calcChain xmlns="http://schemas.openxmlformats.org/spreadsheetml/2006/main">
  <c r="F43" i="1" l="1"/>
  <c r="H106" i="1" l="1"/>
  <c r="G106" i="1"/>
  <c r="H118" i="1"/>
  <c r="G108" i="1" l="1"/>
  <c r="F34" i="1" l="1"/>
  <c r="E90" i="1" l="1"/>
  <c r="G118" i="1" l="1"/>
  <c r="G117" i="1"/>
  <c r="G116" i="1"/>
  <c r="G115" i="1"/>
  <c r="G114" i="1"/>
  <c r="H108" i="1"/>
  <c r="H105" i="1"/>
  <c r="G105" i="1"/>
  <c r="G93" i="1"/>
  <c r="D34" i="1"/>
  <c r="G35" i="1"/>
  <c r="H114" i="1" l="1"/>
  <c r="D119" i="1"/>
  <c r="F97" i="1" l="1"/>
  <c r="D97" i="1"/>
  <c r="C97" i="1"/>
  <c r="E97" i="1"/>
  <c r="G97" i="1" l="1"/>
  <c r="H97" i="1"/>
  <c r="G41" i="1"/>
  <c r="H103" i="1" l="1"/>
  <c r="H102" i="1"/>
  <c r="F33" i="1"/>
  <c r="D33" i="1"/>
  <c r="C33" i="1"/>
  <c r="E33" i="1"/>
  <c r="F119" i="1" l="1"/>
  <c r="H153" i="1" l="1"/>
  <c r="G153" i="1"/>
  <c r="H152" i="1"/>
  <c r="G152" i="1"/>
  <c r="H151" i="1"/>
  <c r="G151" i="1"/>
  <c r="H150" i="1"/>
  <c r="G150" i="1"/>
  <c r="H149" i="1"/>
  <c r="G149" i="1"/>
  <c r="H147" i="1"/>
  <c r="G147" i="1"/>
  <c r="H146" i="1"/>
  <c r="G146" i="1"/>
  <c r="H145" i="1"/>
  <c r="G145" i="1"/>
  <c r="H144" i="1"/>
  <c r="G144" i="1"/>
  <c r="G103" i="1"/>
  <c r="G102" i="1"/>
  <c r="G42" i="1"/>
  <c r="E34" i="1"/>
  <c r="E43" i="1" s="1"/>
  <c r="C34" i="1"/>
  <c r="C61" i="1" s="1"/>
  <c r="C63" i="1"/>
  <c r="F52" i="1" l="1"/>
  <c r="G34" i="1"/>
  <c r="C43" i="1"/>
  <c r="C52" i="1" s="1"/>
  <c r="C57" i="1" s="1"/>
  <c r="D61" i="1"/>
  <c r="D43" i="1"/>
  <c r="D52" i="1" s="1"/>
  <c r="D57" i="1" s="1"/>
  <c r="E52" i="1"/>
  <c r="E57" i="1" s="1"/>
  <c r="E61" i="1"/>
  <c r="F61" i="1"/>
  <c r="H35" i="1"/>
  <c r="H41" i="1"/>
  <c r="H42" i="1"/>
  <c r="D90" i="1"/>
  <c r="D100" i="1" s="1"/>
  <c r="E100" i="1"/>
  <c r="C90" i="1"/>
  <c r="C100" i="1" s="1"/>
  <c r="F90" i="1"/>
  <c r="F100" i="1" s="1"/>
  <c r="G43" i="1" l="1"/>
  <c r="F57" i="1"/>
  <c r="G57" i="1" s="1"/>
  <c r="G100" i="1"/>
  <c r="F60" i="1"/>
  <c r="E60" i="1"/>
  <c r="D60" i="1"/>
  <c r="C60" i="1"/>
  <c r="H127" i="1"/>
  <c r="G127" i="1"/>
  <c r="H123" i="1"/>
  <c r="G123" i="1"/>
  <c r="H121" i="1"/>
  <c r="G121" i="1"/>
  <c r="H120" i="1"/>
  <c r="G120" i="1"/>
  <c r="H117" i="1"/>
  <c r="H116" i="1"/>
  <c r="H115" i="1"/>
  <c r="E119" i="1"/>
  <c r="C119" i="1"/>
  <c r="H99" i="1"/>
  <c r="G99" i="1"/>
  <c r="H95" i="1"/>
  <c r="G95" i="1"/>
  <c r="H92" i="1"/>
  <c r="G92" i="1"/>
  <c r="H91" i="1"/>
  <c r="G91" i="1"/>
  <c r="F63" i="1"/>
  <c r="F77" i="1" s="1"/>
  <c r="E63" i="1"/>
  <c r="E77" i="1" s="1"/>
  <c r="D63" i="1"/>
  <c r="D77" i="1" s="1"/>
  <c r="H65" i="1"/>
  <c r="G65" i="1"/>
  <c r="H76" i="1"/>
  <c r="G76" i="1"/>
  <c r="G69" i="1"/>
  <c r="H69" i="1"/>
  <c r="H68" i="1"/>
  <c r="G68" i="1"/>
  <c r="H67" i="1"/>
  <c r="G67" i="1"/>
  <c r="H66" i="1"/>
  <c r="G66" i="1"/>
  <c r="H64" i="1"/>
  <c r="G64" i="1"/>
  <c r="H52" i="1"/>
  <c r="G52" i="1"/>
  <c r="H43" i="1"/>
  <c r="H34" i="1"/>
  <c r="H33" i="1"/>
  <c r="H32" i="1"/>
  <c r="G32" i="1"/>
  <c r="H31" i="1"/>
  <c r="G31" i="1"/>
  <c r="G33" i="1" l="1"/>
  <c r="H57" i="1"/>
  <c r="G60" i="1"/>
  <c r="H119" i="1"/>
  <c r="G119" i="1"/>
  <c r="H100" i="1"/>
  <c r="G63" i="1"/>
  <c r="H60" i="1"/>
  <c r="H61" i="1"/>
  <c r="G61" i="1"/>
  <c r="C77" i="1"/>
  <c r="H63" i="1"/>
  <c r="H90" i="1"/>
  <c r="G90" i="1"/>
  <c r="H77" i="1"/>
  <c r="G77" i="1"/>
</calcChain>
</file>

<file path=xl/sharedStrings.xml><?xml version="1.0" encoding="utf-8"?>
<sst xmlns="http://schemas.openxmlformats.org/spreadsheetml/2006/main" count="276" uniqueCount="254">
  <si>
    <r>
      <rPr>
        <sz val="10"/>
        <rFont val="Times New Roman"/>
        <family val="1"/>
        <charset val="204"/>
      </rPr>
      <t>знос</t>
    </r>
  </si>
  <si>
    <r>
      <rPr>
        <sz val="10"/>
        <rFont val="Times New Roman"/>
        <family val="1"/>
        <charset val="204"/>
      </rPr>
      <t>6003</t>
    </r>
  </si>
  <si>
    <r>
      <rPr>
        <sz val="10"/>
        <rFont val="Times New Roman"/>
        <family val="1"/>
        <charset val="204"/>
      </rPr>
      <t xml:space="preserve">Рік </t>
    </r>
  </si>
  <si>
    <r>
      <rPr>
        <sz val="10"/>
        <rFont val="Times New Roman"/>
        <family val="1"/>
        <charset val="204"/>
      </rPr>
      <t xml:space="preserve"> Коди</t>
    </r>
  </si>
  <si>
    <r>
      <rPr>
        <sz val="10"/>
        <rFont val="Times New Roman"/>
        <family val="1"/>
        <charset val="204"/>
      </rPr>
      <t>за КВЕД</t>
    </r>
  </si>
  <si>
    <r>
      <rPr>
        <b/>
        <sz val="10"/>
        <rFont val="Arial"/>
      </rPr>
      <t>ЗВІТ</t>
    </r>
  </si>
  <si>
    <r>
      <rPr>
        <b/>
        <sz val="10"/>
        <rFont val="Arial"/>
      </rPr>
      <t>ПРО ВИКОНАННЯ ФІНАНСОВОГО ПЛАНУ ПІДПРИЄМСТВА</t>
    </r>
  </si>
  <si>
    <r>
      <rPr>
        <b/>
        <sz val="10"/>
        <rFont val="Arial Narrow"/>
        <family val="2"/>
        <charset val="204"/>
      </rPr>
      <t>(квартал, рік)</t>
    </r>
  </si>
  <si>
    <r>
      <rPr>
        <b/>
        <sz val="10"/>
        <rFont val="Arial"/>
      </rPr>
      <t>Основні фінансові показники</t>
    </r>
  </si>
  <si>
    <r>
      <rPr>
        <i/>
        <sz val="10"/>
        <rFont val="Times New Roman"/>
        <family val="1"/>
        <charset val="204"/>
      </rPr>
      <t>Найменування показника</t>
    </r>
  </si>
  <si>
    <r>
      <rPr>
        <i/>
        <sz val="10"/>
        <rFont val="Times New Roman"/>
        <family val="1"/>
        <charset val="204"/>
      </rPr>
      <t>Код рядка</t>
    </r>
  </si>
  <si>
    <r>
      <rPr>
        <i/>
        <sz val="10"/>
        <rFont val="Times New Roman"/>
        <family val="1"/>
        <charset val="204"/>
      </rPr>
      <t>Факт за наростаючими підсумком з початку року</t>
    </r>
  </si>
  <si>
    <r>
      <rPr>
        <i/>
        <sz val="10"/>
        <rFont val="Times New Roman"/>
        <family val="1"/>
        <charset val="204"/>
      </rPr>
      <t>1</t>
    </r>
  </si>
  <si>
    <r>
      <rPr>
        <i/>
        <sz val="10"/>
        <rFont val="Times New Roman"/>
        <family val="1"/>
        <charset val="204"/>
      </rPr>
      <t>2</t>
    </r>
  </si>
  <si>
    <r>
      <rPr>
        <i/>
        <sz val="10"/>
        <rFont val="Times New Roman"/>
        <family val="1"/>
        <charset val="204"/>
      </rPr>
      <t>3</t>
    </r>
  </si>
  <si>
    <r>
      <rPr>
        <i/>
        <sz val="10"/>
        <rFont val="Times New Roman"/>
        <family val="1"/>
        <charset val="204"/>
      </rPr>
      <t>4</t>
    </r>
  </si>
  <si>
    <r>
      <rPr>
        <i/>
        <sz val="10"/>
        <rFont val="Times New Roman"/>
        <family val="1"/>
        <charset val="204"/>
      </rPr>
      <t>5</t>
    </r>
  </si>
  <si>
    <r>
      <rPr>
        <i/>
        <sz val="10"/>
        <rFont val="Times New Roman"/>
        <family val="1"/>
        <charset val="204"/>
      </rPr>
      <t>6</t>
    </r>
  </si>
  <si>
    <r>
      <rPr>
        <i/>
        <sz val="10"/>
        <rFont val="Times New Roman"/>
        <family val="1"/>
        <charset val="204"/>
      </rPr>
      <t>7</t>
    </r>
  </si>
  <si>
    <r>
      <rPr>
        <i/>
        <sz val="10"/>
        <rFont val="Times New Roman"/>
        <family val="1"/>
        <charset val="204"/>
      </rPr>
      <t>8</t>
    </r>
  </si>
  <si>
    <r>
      <rPr>
        <sz val="10"/>
        <rFont val="Times New Roman"/>
        <family val="1"/>
        <charset val="204"/>
      </rPr>
      <t>І. Формування фінансових результатів</t>
    </r>
  </si>
  <si>
    <r>
      <rPr>
        <b/>
        <i/>
        <sz val="10"/>
        <rFont val="Times New Roman"/>
        <family val="1"/>
        <charset val="204"/>
      </rPr>
      <t>Продовження додатка 2</t>
    </r>
  </si>
  <si>
    <r>
      <rPr>
        <sz val="10"/>
        <rFont val="Times New Roman"/>
        <family val="1"/>
        <charset val="204"/>
      </rPr>
      <t>2</t>
    </r>
  </si>
  <si>
    <r>
      <rPr>
        <sz val="10"/>
        <rFont val="Times New Roman"/>
        <family val="1"/>
        <charset val="204"/>
      </rPr>
      <t>Усього</t>
    </r>
  </si>
  <si>
    <r>
      <rPr>
        <sz val="10"/>
        <rFont val="Times New Roman"/>
        <family val="1"/>
        <charset val="204"/>
      </rPr>
      <t>II. Розрахунки з бюджетом</t>
    </r>
  </si>
  <si>
    <t>Розподіл чистого прибутку</t>
  </si>
  <si>
    <r>
      <rPr>
        <sz val="10"/>
        <rFont val="Times New Roman"/>
        <family val="1"/>
        <charset val="204"/>
      </rPr>
      <t>Залишок нерозподіленого прибутку (непокритого збитку) на початок звітного періоду</t>
    </r>
  </si>
  <si>
    <r>
      <rPr>
        <sz val="10"/>
        <rFont val="Times New Roman"/>
        <family val="1"/>
        <charset val="204"/>
      </rPr>
      <t>2000</t>
    </r>
  </si>
  <si>
    <r>
      <rPr>
        <sz val="10"/>
        <rFont val="Times New Roman"/>
        <family val="1"/>
        <charset val="204"/>
      </rPr>
      <t>Нараховані до сплати відрахування частини чистого прибутку</t>
    </r>
  </si>
  <si>
    <r>
      <rPr>
        <sz val="10"/>
        <rFont val="Times New Roman"/>
        <family val="1"/>
        <charset val="204"/>
      </rPr>
      <t>2010</t>
    </r>
  </si>
  <si>
    <r>
      <rPr>
        <sz val="10"/>
        <rFont val="Times New Roman"/>
        <family val="1"/>
        <charset val="204"/>
      </rPr>
      <t>Перенесено з додаткового капіталу</t>
    </r>
  </si>
  <si>
    <r>
      <rPr>
        <sz val="10"/>
        <rFont val="Times New Roman"/>
        <family val="1"/>
        <charset val="204"/>
      </rPr>
      <t>2020</t>
    </r>
  </si>
  <si>
    <r>
      <rPr>
        <sz val="10"/>
        <rFont val="Times New Roman"/>
        <family val="1"/>
        <charset val="204"/>
      </rPr>
      <t>Розвиток виробництва</t>
    </r>
  </si>
  <si>
    <r>
      <rPr>
        <sz val="10"/>
        <rFont val="Times New Roman"/>
        <family val="1"/>
        <charset val="204"/>
      </rPr>
      <t>2030</t>
    </r>
  </si>
  <si>
    <r>
      <rPr>
        <sz val="10"/>
        <rFont val="Times New Roman"/>
        <family val="1"/>
        <charset val="204"/>
      </rPr>
      <t>Резервний фонд</t>
    </r>
  </si>
  <si>
    <r>
      <rPr>
        <sz val="10"/>
        <rFont val="Times New Roman"/>
        <family val="1"/>
        <charset val="204"/>
      </rPr>
      <t>2040</t>
    </r>
  </si>
  <si>
    <r>
      <rPr>
        <sz val="10"/>
        <rFont val="Times New Roman"/>
        <family val="1"/>
        <charset val="204"/>
      </rPr>
      <t>Інші фонди</t>
    </r>
  </si>
  <si>
    <r>
      <rPr>
        <sz val="10"/>
        <rFont val="Times New Roman"/>
        <family val="1"/>
        <charset val="204"/>
      </rPr>
      <t>2050</t>
    </r>
  </si>
  <si>
    <r>
      <rPr>
        <sz val="10"/>
        <rFont val="Times New Roman"/>
        <family val="1"/>
        <charset val="204"/>
      </rPr>
      <t>Інші цілі</t>
    </r>
  </si>
  <si>
    <r>
      <rPr>
        <sz val="10"/>
        <rFont val="Times New Roman"/>
        <family val="1"/>
        <charset val="204"/>
      </rPr>
      <t>2060</t>
    </r>
  </si>
  <si>
    <r>
      <rPr>
        <sz val="10"/>
        <rFont val="Times New Roman"/>
        <family val="1"/>
        <charset val="204"/>
      </rPr>
      <t>Залишок нерозподіленого прибутку (непокритого збитку) на кінець звітного періоду</t>
    </r>
  </si>
  <si>
    <r>
      <rPr>
        <sz val="10"/>
        <rFont val="Times New Roman"/>
        <family val="1"/>
        <charset val="204"/>
      </rPr>
      <t>2070</t>
    </r>
  </si>
  <si>
    <r>
      <rPr>
        <sz val="10"/>
        <rFont val="Times New Roman"/>
        <family val="1"/>
        <charset val="204"/>
      </rPr>
      <t>2110</t>
    </r>
  </si>
  <si>
    <r>
      <rPr>
        <sz val="10"/>
        <rFont val="Times New Roman"/>
        <family val="1"/>
        <charset val="204"/>
      </rPr>
      <t>Сплата податків та зборів до місцевих бюджетів (податкові платежі), усього, у тому числі</t>
    </r>
  </si>
  <si>
    <r>
      <rPr>
        <sz val="10"/>
        <rFont val="Times New Roman"/>
        <family val="1"/>
        <charset val="204"/>
      </rPr>
      <t>2120</t>
    </r>
  </si>
  <si>
    <r>
      <rPr>
        <sz val="10"/>
        <rFont val="Times New Roman"/>
        <family val="1"/>
        <charset val="204"/>
      </rPr>
      <t>податок на доходи фізичних осіб</t>
    </r>
  </si>
  <si>
    <r>
      <rPr>
        <sz val="10"/>
        <rFont val="Times New Roman"/>
        <family val="1"/>
        <charset val="204"/>
      </rPr>
      <t>2121</t>
    </r>
  </si>
  <si>
    <r>
      <rPr>
        <sz val="10"/>
        <rFont val="Times New Roman"/>
        <family val="1"/>
        <charset val="204"/>
      </rPr>
      <t>плата за землю</t>
    </r>
  </si>
  <si>
    <r>
      <rPr>
        <sz val="10"/>
        <rFont val="Times New Roman"/>
        <family val="1"/>
        <charset val="204"/>
      </rPr>
      <t>2122</t>
    </r>
  </si>
  <si>
    <r>
      <rPr>
        <sz val="10"/>
        <rFont val="Times New Roman"/>
        <family val="1"/>
        <charset val="204"/>
      </rPr>
      <t>податок на прибуток підприємств та фінансових установ комунальної власності</t>
    </r>
  </si>
  <si>
    <r>
      <rPr>
        <sz val="10"/>
        <rFont val="Times New Roman"/>
        <family val="1"/>
        <charset val="204"/>
      </rPr>
      <t>2123</t>
    </r>
  </si>
  <si>
    <r>
      <rPr>
        <sz val="10"/>
        <rFont val="Times New Roman"/>
        <family val="1"/>
        <charset val="204"/>
      </rPr>
      <t>частина чистого прибутку (доходу) комунальних унітарних підприємств та їх об'єднань, шо вилучається до бюджету</t>
    </r>
  </si>
  <si>
    <r>
      <rPr>
        <sz val="10"/>
        <rFont val="Times New Roman"/>
        <family val="1"/>
        <charset val="204"/>
      </rPr>
      <t>2124</t>
    </r>
  </si>
  <si>
    <r>
      <rPr>
        <sz val="10"/>
        <rFont val="Times New Roman"/>
        <family val="1"/>
        <charset val="204"/>
      </rPr>
      <t>надходження від орендної плати за користування майном, шо перебуває в комунальній власності</t>
    </r>
  </si>
  <si>
    <r>
      <rPr>
        <sz val="10"/>
        <rFont val="Times New Roman"/>
        <family val="1"/>
        <charset val="204"/>
      </rPr>
      <t>2125</t>
    </r>
  </si>
  <si>
    <r>
      <rPr>
        <sz val="10"/>
        <rFont val="Times New Roman"/>
        <family val="1"/>
        <charset val="204"/>
      </rPr>
      <t>податок на нерухоме майно, відмінне від земельної ділянки</t>
    </r>
  </si>
  <si>
    <r>
      <rPr>
        <sz val="10"/>
        <rFont val="Times New Roman"/>
        <family val="1"/>
        <charset val="204"/>
      </rPr>
      <t>2126</t>
    </r>
  </si>
  <si>
    <r>
      <rPr>
        <sz val="10"/>
        <rFont val="Times New Roman"/>
        <family val="1"/>
        <charset val="204"/>
      </rPr>
      <t>інші</t>
    </r>
  </si>
  <si>
    <r>
      <rPr>
        <sz val="10"/>
        <rFont val="Times New Roman"/>
        <family val="1"/>
        <charset val="204"/>
      </rPr>
      <t>2127</t>
    </r>
  </si>
  <si>
    <r>
      <rPr>
        <sz val="10"/>
        <rFont val="Times New Roman"/>
        <family val="1"/>
        <charset val="204"/>
      </rPr>
      <t>Інші податки, зборн та платежі на користь держави, усього, у тому числі;</t>
    </r>
  </si>
  <si>
    <r>
      <rPr>
        <sz val="10"/>
        <rFont val="Times New Roman"/>
        <family val="1"/>
        <charset val="204"/>
      </rPr>
      <t>2130</t>
    </r>
  </si>
  <si>
    <r>
      <rPr>
        <sz val="10"/>
        <rFont val="Times New Roman"/>
        <family val="1"/>
        <charset val="204"/>
      </rPr>
      <t>єдиний внесок на загальнообов'язкове державне соціальне страхування</t>
    </r>
  </si>
  <si>
    <r>
      <rPr>
        <sz val="10"/>
        <rFont val="Times New Roman"/>
        <family val="1"/>
        <charset val="204"/>
      </rPr>
      <t>2131</t>
    </r>
  </si>
  <si>
    <r>
      <rPr>
        <sz val="10"/>
        <rFont val="Times New Roman"/>
        <family val="1"/>
        <charset val="204"/>
      </rPr>
      <t>2200</t>
    </r>
  </si>
  <si>
    <r>
      <rPr>
        <sz val="10"/>
        <rFont val="Times New Roman"/>
        <family val="1"/>
        <charset val="204"/>
      </rPr>
      <t>ІІІ. Рух грошових коштів</t>
    </r>
  </si>
  <si>
    <r>
      <rPr>
        <sz val="10"/>
        <rFont val="Times New Roman"/>
        <family val="1"/>
        <charset val="204"/>
      </rPr>
      <t>Залишок коштів на початок періоду</t>
    </r>
  </si>
  <si>
    <r>
      <rPr>
        <sz val="10"/>
        <rFont val="Times New Roman"/>
        <family val="1"/>
        <charset val="204"/>
      </rPr>
      <t>3405</t>
    </r>
  </si>
  <si>
    <r>
      <rPr>
        <sz val="10"/>
        <rFont val="Times New Roman"/>
        <family val="1"/>
        <charset val="204"/>
      </rPr>
      <t>Залишок коштів на кінець періоду</t>
    </r>
  </si>
  <si>
    <r>
      <rPr>
        <sz val="10"/>
        <rFont val="Times New Roman"/>
        <family val="1"/>
        <charset val="204"/>
      </rPr>
      <t>3415</t>
    </r>
  </si>
  <si>
    <r>
      <rPr>
        <sz val="10"/>
        <rFont val="Times New Roman"/>
        <family val="1"/>
        <charset val="204"/>
      </rPr>
      <t>IV. Капітельні інвестиції</t>
    </r>
  </si>
  <si>
    <r>
      <rPr>
        <sz val="10"/>
        <rFont val="Times New Roman"/>
        <family val="1"/>
        <charset val="204"/>
      </rPr>
      <t>Капітальні інвестиції, усього</t>
    </r>
  </si>
  <si>
    <r>
      <rPr>
        <sz val="10"/>
        <rFont val="Times New Roman"/>
        <family val="1"/>
        <charset val="204"/>
      </rPr>
      <t>4000</t>
    </r>
  </si>
  <si>
    <r>
      <rPr>
        <sz val="10"/>
        <rFont val="Times New Roman"/>
        <family val="1"/>
        <charset val="204"/>
      </rPr>
      <t>Джерела капітальних інвестицій, усього, у тому числі:</t>
    </r>
  </si>
  <si>
    <r>
      <rPr>
        <sz val="10"/>
        <rFont val="Times New Roman"/>
        <family val="1"/>
        <charset val="204"/>
      </rPr>
      <t>залучені кредитні кошти</t>
    </r>
  </si>
  <si>
    <r>
      <rPr>
        <sz val="10"/>
        <rFont val="Times New Roman"/>
        <family val="1"/>
        <charset val="204"/>
      </rPr>
      <t>4000/1</t>
    </r>
  </si>
  <si>
    <r>
      <rPr>
        <sz val="10"/>
        <rFont val="Times New Roman"/>
        <family val="1"/>
        <charset val="204"/>
      </rPr>
      <t>бюджетне фінансування</t>
    </r>
  </si>
  <si>
    <r>
      <rPr>
        <sz val="10"/>
        <rFont val="Times New Roman"/>
        <family val="1"/>
        <charset val="204"/>
      </rPr>
      <t>4000/2</t>
    </r>
  </si>
  <si>
    <r>
      <rPr>
        <sz val="10"/>
        <rFont val="Times New Roman"/>
        <family val="1"/>
        <charset val="204"/>
      </rPr>
      <t>власні кошти</t>
    </r>
  </si>
  <si>
    <r>
      <rPr>
        <sz val="10"/>
        <rFont val="Times New Roman"/>
        <family val="1"/>
        <charset val="204"/>
      </rPr>
      <t>4000/3</t>
    </r>
  </si>
  <si>
    <r>
      <rPr>
        <sz val="10"/>
        <rFont val="Times New Roman"/>
        <family val="1"/>
        <charset val="204"/>
      </rPr>
      <t>інші джерела</t>
    </r>
  </si>
  <si>
    <r>
      <rPr>
        <sz val="10"/>
        <rFont val="Times New Roman"/>
        <family val="1"/>
        <charset val="204"/>
      </rPr>
      <t>4000/4</t>
    </r>
  </si>
  <si>
    <r>
      <rPr>
        <sz val="10"/>
        <rFont val="Times New Roman"/>
        <family val="1"/>
        <charset val="204"/>
      </rPr>
      <t>V. Коефіцієнтний аналіз</t>
    </r>
  </si>
  <si>
    <t>Рентабельність діяльності</t>
  </si>
  <si>
    <r>
      <rPr>
        <sz val="10"/>
        <rFont val="Times New Roman"/>
        <family val="1"/>
        <charset val="204"/>
      </rPr>
      <t>VI. Звіт про фінансовий стан</t>
    </r>
  </si>
  <si>
    <r>
      <rPr>
        <sz val="10"/>
        <rFont val="Times New Roman"/>
        <family val="1"/>
        <charset val="204"/>
      </rPr>
      <t>Необоротні активи, усього, у тому числі;</t>
    </r>
  </si>
  <si>
    <r>
      <rPr>
        <sz val="10"/>
        <rFont val="Times New Roman"/>
        <family val="1"/>
        <charset val="204"/>
      </rPr>
      <t>6000</t>
    </r>
  </si>
  <si>
    <r>
      <rPr>
        <sz val="10"/>
        <rFont val="Times New Roman"/>
        <family val="1"/>
        <charset val="204"/>
      </rPr>
      <t>Основні засоби</t>
    </r>
  </si>
  <si>
    <r>
      <rPr>
        <sz val="10"/>
        <rFont val="Times New Roman"/>
        <family val="1"/>
        <charset val="204"/>
      </rPr>
      <t>6001</t>
    </r>
  </si>
  <si>
    <r>
      <rPr>
        <sz val="10"/>
        <rFont val="Times New Roman"/>
        <family val="1"/>
        <charset val="204"/>
      </rPr>
      <t>первісна вартість</t>
    </r>
  </si>
  <si>
    <r>
      <rPr>
        <sz val="10"/>
        <rFont val="Times New Roman"/>
        <family val="1"/>
        <charset val="204"/>
      </rPr>
      <t>6002</t>
    </r>
  </si>
  <si>
    <r>
      <rPr>
        <sz val="10"/>
        <rFont val="Times New Roman"/>
        <family val="1"/>
        <charset val="204"/>
      </rPr>
      <t>Оборотні активи, усього, у тому числі.</t>
    </r>
  </si>
  <si>
    <r>
      <rPr>
        <sz val="10"/>
        <rFont val="Times New Roman"/>
        <family val="1"/>
        <charset val="204"/>
      </rPr>
      <t>6010</t>
    </r>
  </si>
  <si>
    <r>
      <rPr>
        <sz val="10"/>
        <rFont val="Times New Roman"/>
        <family val="1"/>
        <charset val="204"/>
      </rPr>
      <t>Гроші та їх еквіваленти</t>
    </r>
  </si>
  <si>
    <r>
      <rPr>
        <sz val="10"/>
        <rFont val="Times New Roman"/>
        <family val="1"/>
        <charset val="204"/>
      </rPr>
      <t>6011</t>
    </r>
  </si>
  <si>
    <r>
      <rPr>
        <sz val="10"/>
        <rFont val="Times New Roman"/>
        <family val="1"/>
        <charset val="204"/>
      </rPr>
      <t>Усього активи</t>
    </r>
  </si>
  <si>
    <r>
      <rPr>
        <sz val="10"/>
        <rFont val="Times New Roman"/>
        <family val="1"/>
        <charset val="204"/>
      </rPr>
      <t>6020</t>
    </r>
  </si>
  <si>
    <r>
      <rPr>
        <sz val="10"/>
        <rFont val="Times New Roman"/>
        <family val="1"/>
        <charset val="204"/>
      </rPr>
      <t>Довгострокові зобов'язання й забезпечення</t>
    </r>
  </si>
  <si>
    <r>
      <rPr>
        <sz val="10"/>
        <rFont val="Times New Roman"/>
        <family val="1"/>
        <charset val="204"/>
      </rPr>
      <t>6030</t>
    </r>
  </si>
  <si>
    <r>
      <rPr>
        <sz val="10"/>
        <rFont val="Times New Roman"/>
        <family val="1"/>
        <charset val="204"/>
      </rPr>
      <t>6040</t>
    </r>
  </si>
  <si>
    <r>
      <rPr>
        <sz val="10"/>
        <rFont val="Times New Roman"/>
        <family val="1"/>
        <charset val="204"/>
      </rPr>
      <t>Усього зобов'язання й забезпечення</t>
    </r>
  </si>
  <si>
    <r>
      <rPr>
        <sz val="10"/>
        <rFont val="Times New Roman"/>
        <family val="1"/>
        <charset val="204"/>
      </rPr>
      <t>6050</t>
    </r>
  </si>
  <si>
    <r>
      <rPr>
        <sz val="10"/>
        <rFont val="Times New Roman"/>
        <family val="1"/>
        <charset val="204"/>
      </rPr>
      <t>У тому числі державні гранти та субсидії</t>
    </r>
  </si>
  <si>
    <r>
      <rPr>
        <sz val="10"/>
        <rFont val="Times New Roman"/>
        <family val="1"/>
        <charset val="204"/>
      </rPr>
      <t>6060</t>
    </r>
  </si>
  <si>
    <r>
      <rPr>
        <sz val="10"/>
        <rFont val="Times New Roman"/>
        <family val="1"/>
        <charset val="204"/>
      </rPr>
      <t>У тому числі фінансові запозичення</t>
    </r>
  </si>
  <si>
    <r>
      <rPr>
        <sz val="10"/>
        <rFont val="Times New Roman"/>
        <family val="1"/>
        <charset val="204"/>
      </rPr>
      <t>6070</t>
    </r>
  </si>
  <si>
    <r>
      <rPr>
        <sz val="10"/>
        <rFont val="Times New Roman"/>
        <family val="1"/>
        <charset val="204"/>
      </rPr>
      <t>Власний капітал</t>
    </r>
  </si>
  <si>
    <r>
      <rPr>
        <sz val="10"/>
        <rFont val="Times New Roman"/>
        <family val="1"/>
        <charset val="204"/>
      </rPr>
      <t>6080</t>
    </r>
  </si>
  <si>
    <r>
      <rPr>
        <sz val="10"/>
        <rFont val="Times New Roman"/>
        <family val="1"/>
        <charset val="204"/>
      </rPr>
      <t>VII. Кредитна політика</t>
    </r>
  </si>
  <si>
    <r>
      <rPr>
        <sz val="10"/>
        <rFont val="Times New Roman"/>
        <family val="1"/>
        <charset val="204"/>
      </rPr>
      <t>Отримано залучених коштів, усього, у тому числі;</t>
    </r>
  </si>
  <si>
    <r>
      <rPr>
        <sz val="10"/>
        <rFont val="Times New Roman"/>
        <family val="1"/>
        <charset val="204"/>
      </rPr>
      <t>7000</t>
    </r>
  </si>
  <si>
    <r>
      <rPr>
        <sz val="10"/>
        <rFont val="Times New Roman"/>
        <family val="1"/>
        <charset val="204"/>
      </rPr>
      <t>довгострокові зобов’язання</t>
    </r>
  </si>
  <si>
    <r>
      <rPr>
        <sz val="10"/>
        <rFont val="Times New Roman"/>
        <family val="1"/>
        <charset val="204"/>
      </rPr>
      <t>7001</t>
    </r>
  </si>
  <si>
    <r>
      <rPr>
        <sz val="10"/>
        <rFont val="Times New Roman"/>
        <family val="1"/>
        <charset val="204"/>
      </rPr>
      <t>короткострокові зобов'язання</t>
    </r>
  </si>
  <si>
    <r>
      <rPr>
        <sz val="10"/>
        <rFont val="Times New Roman"/>
        <family val="1"/>
        <charset val="204"/>
      </rPr>
      <t>7002</t>
    </r>
  </si>
  <si>
    <r>
      <rPr>
        <sz val="10"/>
        <rFont val="Times New Roman"/>
        <family val="1"/>
        <charset val="204"/>
      </rPr>
      <t>інші фінансові зобов'язання</t>
    </r>
  </si>
  <si>
    <r>
      <rPr>
        <sz val="10"/>
        <rFont val="Times New Roman"/>
        <family val="1"/>
        <charset val="204"/>
      </rPr>
      <t>7003</t>
    </r>
  </si>
  <si>
    <r>
      <rPr>
        <sz val="10"/>
        <rFont val="Times New Roman"/>
        <family val="1"/>
        <charset val="204"/>
      </rPr>
      <t>Повернено залучених коштів, усього, у тому числі:</t>
    </r>
  </si>
  <si>
    <r>
      <rPr>
        <sz val="10"/>
        <rFont val="Times New Roman"/>
        <family val="1"/>
        <charset val="204"/>
      </rPr>
      <t>7010</t>
    </r>
  </si>
  <si>
    <r>
      <rPr>
        <sz val="10"/>
        <rFont val="Times New Roman"/>
        <family val="1"/>
        <charset val="204"/>
      </rPr>
      <t>довгострокові зобов'язання</t>
    </r>
  </si>
  <si>
    <r>
      <rPr>
        <sz val="10"/>
        <rFont val="Times New Roman"/>
        <family val="1"/>
        <charset val="204"/>
      </rPr>
      <t>7011</t>
    </r>
  </si>
  <si>
    <r>
      <rPr>
        <sz val="10"/>
        <rFont val="Times New Roman"/>
        <family val="1"/>
        <charset val="204"/>
      </rPr>
      <t>7012</t>
    </r>
  </si>
  <si>
    <r>
      <rPr>
        <sz val="10"/>
        <rFont val="Times New Roman"/>
        <family val="1"/>
        <charset val="204"/>
      </rPr>
      <t>7013</t>
    </r>
  </si>
  <si>
    <r>
      <rPr>
        <sz val="10"/>
        <rFont val="Times New Roman"/>
        <family val="1"/>
        <charset val="204"/>
      </rPr>
      <t>VIII. Дані про персонал та витрати на оплату праці</t>
    </r>
  </si>
  <si>
    <r>
      <rPr>
        <sz val="10"/>
        <rFont val="Times New Roman"/>
        <family val="1"/>
        <charset val="204"/>
      </rPr>
      <t>Середня кількість працівників (штатних працівників, зовнішніх сумісників та працівників, які працюють за цивільно-правовими договорами), у тому числі:</t>
    </r>
  </si>
  <si>
    <r>
      <rPr>
        <sz val="10"/>
        <rFont val="Times New Roman"/>
        <family val="1"/>
        <charset val="204"/>
      </rPr>
      <t>8000</t>
    </r>
  </si>
  <si>
    <t>директор</t>
  </si>
  <si>
    <r>
      <rPr>
        <sz val="10"/>
        <rFont val="Times New Roman"/>
        <family val="1"/>
        <charset val="204"/>
      </rPr>
      <t>8001</t>
    </r>
  </si>
  <si>
    <t>адміністративно-управлінський персонал</t>
  </si>
  <si>
    <r>
      <rPr>
        <sz val="10"/>
        <rFont val="Times New Roman"/>
        <family val="1"/>
        <charset val="204"/>
      </rPr>
      <t>8002</t>
    </r>
  </si>
  <si>
    <r>
      <rPr>
        <sz val="10"/>
        <rFont val="Times New Roman"/>
        <family val="1"/>
        <charset val="204"/>
      </rPr>
      <t>працівники</t>
    </r>
  </si>
  <si>
    <r>
      <rPr>
        <sz val="10"/>
        <rFont val="Times New Roman"/>
        <family val="1"/>
        <charset val="204"/>
      </rPr>
      <t>8003</t>
    </r>
  </si>
  <si>
    <r>
      <rPr>
        <sz val="10"/>
        <rFont val="Times New Roman"/>
        <family val="1"/>
        <charset val="204"/>
      </rPr>
      <t>Витрати на оплату праці</t>
    </r>
  </si>
  <si>
    <r>
      <rPr>
        <sz val="10"/>
        <rFont val="Times New Roman"/>
        <family val="1"/>
        <charset val="204"/>
      </rPr>
      <t>8010</t>
    </r>
  </si>
  <si>
    <r>
      <rPr>
        <sz val="10"/>
        <rFont val="Times New Roman"/>
        <family val="1"/>
        <charset val="204"/>
      </rPr>
      <t>Середньомісячні виграти на оплату праці одного працівника (гривень), усього, у тому числі:</t>
    </r>
  </si>
  <si>
    <r>
      <rPr>
        <sz val="10"/>
        <rFont val="Times New Roman"/>
        <family val="1"/>
        <charset val="204"/>
      </rPr>
      <t>8020</t>
    </r>
  </si>
  <si>
    <r>
      <rPr>
        <sz val="10"/>
        <rFont val="Times New Roman"/>
        <family val="1"/>
        <charset val="204"/>
      </rPr>
      <t>директор</t>
    </r>
  </si>
  <si>
    <r>
      <rPr>
        <sz val="10"/>
        <rFont val="Times New Roman"/>
        <family val="1"/>
        <charset val="204"/>
      </rPr>
      <t>8021</t>
    </r>
  </si>
  <si>
    <r>
      <rPr>
        <sz val="10"/>
        <rFont val="Times New Roman"/>
        <family val="1"/>
        <charset val="204"/>
      </rPr>
      <t>адміністративно-управлінський персонал</t>
    </r>
  </si>
  <si>
    <r>
      <rPr>
        <sz val="10"/>
        <rFont val="Times New Roman"/>
        <family val="1"/>
        <charset val="204"/>
      </rPr>
      <t>8022</t>
    </r>
  </si>
  <si>
    <r>
      <rPr>
        <sz val="10"/>
        <rFont val="Times New Roman"/>
        <family val="1"/>
        <charset val="204"/>
      </rPr>
      <t>8023</t>
    </r>
  </si>
  <si>
    <r>
      <rPr>
        <b/>
        <sz val="10"/>
        <rFont val="Arial"/>
      </rPr>
      <t>Керівник</t>
    </r>
  </si>
  <si>
    <r>
      <rPr>
        <b/>
        <sz val="10"/>
        <rFont val="Arial"/>
      </rPr>
      <t>(підпис)</t>
    </r>
  </si>
  <si>
    <r>
      <rPr>
        <b/>
        <sz val="10"/>
        <rFont val="Century Gothic"/>
        <family val="2"/>
        <charset val="204"/>
      </rPr>
      <t>(ініціиали, прізвище)</t>
    </r>
  </si>
  <si>
    <t>10ЗІ</t>
  </si>
  <si>
    <t>Витрати на оплату праці</t>
  </si>
  <si>
    <t>витрати на електроенергію</t>
  </si>
  <si>
    <t>1401а</t>
  </si>
  <si>
    <t xml:space="preserve">витрати на паливо </t>
  </si>
  <si>
    <t>Сплата податків та зборів до Державного бюджету України (податкові платежі)</t>
  </si>
  <si>
    <t>Поточні зобов'язання й забезпечення</t>
  </si>
  <si>
    <t>Незавершені капітальні інвестиції</t>
  </si>
  <si>
    <t>витрати, пов'язані з використанням власних службових автомобілів</t>
  </si>
  <si>
    <t>Чистий доход від реалізації продукції (товарів, робіт, послуг)</t>
  </si>
  <si>
    <t>Собівартість реалізованої продукції (товарів, робіт, послуг)</t>
  </si>
  <si>
    <r>
      <rPr>
        <b/>
        <i/>
        <sz val="10"/>
        <rFont val="Times New Roman"/>
        <family val="1"/>
        <charset val="204"/>
      </rPr>
      <t>план</t>
    </r>
  </si>
  <si>
    <r>
      <rPr>
        <b/>
        <i/>
        <sz val="10"/>
        <rFont val="Times New Roman"/>
        <family val="1"/>
        <charset val="204"/>
      </rPr>
      <t>факт</t>
    </r>
  </si>
  <si>
    <r>
      <rPr>
        <b/>
        <i/>
        <sz val="10"/>
        <rFont val="Times New Roman"/>
        <family val="1"/>
        <charset val="204"/>
      </rPr>
      <t xml:space="preserve">відхилення, </t>
    </r>
    <r>
      <rPr>
        <b/>
        <sz val="10"/>
        <rFont val="Times New Roman"/>
        <family val="1"/>
        <charset val="204"/>
      </rPr>
      <t>+/-</t>
    </r>
  </si>
  <si>
    <r>
      <rPr>
        <b/>
        <i/>
        <sz val="10"/>
        <rFont val="Times New Roman"/>
        <family val="1"/>
        <charset val="204"/>
      </rPr>
      <t xml:space="preserve">виконання, </t>
    </r>
    <r>
      <rPr>
        <b/>
        <sz val="10"/>
        <rFont val="Times New Roman"/>
        <family val="1"/>
        <charset val="204"/>
      </rPr>
      <t>%</t>
    </r>
  </si>
  <si>
    <t>Валовий прибуток/збиток</t>
  </si>
  <si>
    <t xml:space="preserve">                                                                                                                                                                   контролю виконання фінансового плану</t>
  </si>
  <si>
    <t xml:space="preserve">                                                                                                                                                                 комунального підприємства</t>
  </si>
  <si>
    <t>за ЄДРПОУ  01173530</t>
  </si>
  <si>
    <t>Підприємство КП " Міжнародний аеропорт Кривий Ріг" КМР</t>
  </si>
  <si>
    <t>Організаційно-правова форма комунальне підприємство</t>
  </si>
  <si>
    <t>Територій Дніпропетровська</t>
  </si>
  <si>
    <t>Орган управління Міськвиконком</t>
  </si>
  <si>
    <t>Галузь  Авіаційний транспорт</t>
  </si>
  <si>
    <t>Вид економічної діяльності пасажирський авіаційний транспорт</t>
  </si>
  <si>
    <t>Одиниця виміру, тис. грн.                                                                                                                                                                                                        Стандарти звітності П(с)БОУ</t>
  </si>
  <si>
    <t>Форма власності                         комунальна                                                                                                                                                                                                 Стандарти звітності МСФЗ</t>
  </si>
  <si>
    <t>Місцезнаходження   м. Кривий Ріг</t>
  </si>
  <si>
    <t>Телефон   440-63-80</t>
  </si>
  <si>
    <t>ая КОПФГ 150</t>
  </si>
  <si>
    <t>за КОАТУУ 121100000</t>
  </si>
  <si>
    <t>за СПОДУ 51300</t>
  </si>
  <si>
    <t>за ЗКГНГ|  51.10</t>
  </si>
  <si>
    <r>
      <rPr>
        <sz val="10"/>
        <rFont val="Times New Roman"/>
        <family val="1"/>
        <charset val="204"/>
      </rPr>
      <t>1000</t>
    </r>
  </si>
  <si>
    <r>
      <rPr>
        <sz val="10"/>
        <rFont val="Times New Roman"/>
        <family val="1"/>
        <charset val="204"/>
      </rPr>
      <t>1010</t>
    </r>
  </si>
  <si>
    <r>
      <rPr>
        <sz val="10"/>
        <rFont val="Times New Roman"/>
        <family val="1"/>
        <charset val="204"/>
      </rPr>
      <t>1020</t>
    </r>
  </si>
  <si>
    <r>
      <rPr>
        <sz val="10"/>
        <rFont val="Times New Roman"/>
        <family val="1"/>
        <charset val="204"/>
      </rPr>
      <t>Адміністративні витрати, у тому числі:</t>
    </r>
  </si>
  <si>
    <r>
      <rPr>
        <sz val="10"/>
        <rFont val="Times New Roman"/>
        <family val="1"/>
        <charset val="204"/>
      </rPr>
      <t>1030</t>
    </r>
  </si>
  <si>
    <r>
      <rPr>
        <sz val="10"/>
        <rFont val="Times New Roman"/>
        <family val="1"/>
        <charset val="204"/>
      </rPr>
      <t>витрати на оренду службових автомобілів</t>
    </r>
  </si>
  <si>
    <r>
      <rPr>
        <sz val="10"/>
        <rFont val="Times New Roman"/>
        <family val="1"/>
        <charset val="204"/>
      </rPr>
      <t>1032</t>
    </r>
  </si>
  <si>
    <r>
      <rPr>
        <sz val="10"/>
        <rFont val="Times New Roman"/>
        <family val="1"/>
        <charset val="204"/>
      </rPr>
      <t>1033</t>
    </r>
  </si>
  <si>
    <r>
      <rPr>
        <sz val="10"/>
        <rFont val="Times New Roman"/>
        <family val="1"/>
        <charset val="204"/>
      </rPr>
      <t>витрати на страхові послуги</t>
    </r>
  </si>
  <si>
    <r>
      <rPr>
        <sz val="10"/>
        <rFont val="Times New Roman"/>
        <family val="1"/>
        <charset val="204"/>
      </rPr>
      <t>1034</t>
    </r>
  </si>
  <si>
    <r>
      <rPr>
        <sz val="10"/>
        <rFont val="Times New Roman"/>
        <family val="1"/>
        <charset val="204"/>
      </rPr>
      <t>витрати на аудиторські послуги</t>
    </r>
  </si>
  <si>
    <r>
      <rPr>
        <sz val="10"/>
        <rFont val="Times New Roman"/>
        <family val="1"/>
        <charset val="204"/>
      </rPr>
      <t>1035</t>
    </r>
  </si>
  <si>
    <r>
      <rPr>
        <sz val="10"/>
        <rFont val="Times New Roman"/>
        <family val="1"/>
        <charset val="204"/>
      </rPr>
      <t>Витрати на збут</t>
    </r>
  </si>
  <si>
    <r>
      <rPr>
        <sz val="10"/>
        <rFont val="Times New Roman"/>
        <family val="1"/>
        <charset val="204"/>
      </rPr>
      <t>1060</t>
    </r>
  </si>
  <si>
    <r>
      <rPr>
        <sz val="10"/>
        <rFont val="Times New Roman"/>
        <family val="1"/>
        <charset val="204"/>
      </rPr>
      <t>Інші операційні доходи</t>
    </r>
  </si>
  <si>
    <r>
      <rPr>
        <sz val="10"/>
        <rFont val="Times New Roman"/>
        <family val="1"/>
        <charset val="204"/>
      </rPr>
      <t>1070</t>
    </r>
  </si>
  <si>
    <r>
      <rPr>
        <sz val="10"/>
        <rFont val="Times New Roman"/>
        <family val="1"/>
        <charset val="204"/>
      </rPr>
      <t>Інші операційні витрати</t>
    </r>
  </si>
  <si>
    <r>
      <rPr>
        <sz val="10"/>
        <rFont val="Times New Roman"/>
        <family val="1"/>
        <charset val="204"/>
      </rPr>
      <t>1080</t>
    </r>
  </si>
  <si>
    <r>
      <rPr>
        <sz val="10"/>
        <rFont val="Times New Roman"/>
        <family val="1"/>
        <charset val="204"/>
      </rPr>
      <t>Фінансовий результат від операційної діяльності</t>
    </r>
  </si>
  <si>
    <r>
      <rPr>
        <sz val="10"/>
        <rFont val="Times New Roman"/>
        <family val="1"/>
        <charset val="204"/>
      </rPr>
      <t>1100</t>
    </r>
  </si>
  <si>
    <r>
      <rPr>
        <sz val="10"/>
        <rFont val="Times New Roman"/>
        <family val="1"/>
        <charset val="204"/>
      </rPr>
      <t>Доход від участі в капіталі</t>
    </r>
  </si>
  <si>
    <r>
      <rPr>
        <sz val="10"/>
        <rFont val="Times New Roman"/>
        <family val="1"/>
        <charset val="204"/>
      </rPr>
      <t>Втрати від участі в капіталі</t>
    </r>
  </si>
  <si>
    <r>
      <rPr>
        <sz val="10"/>
        <rFont val="Times New Roman"/>
        <family val="1"/>
        <charset val="204"/>
      </rPr>
      <t>1120</t>
    </r>
  </si>
  <si>
    <r>
      <rPr>
        <sz val="10"/>
        <rFont val="Times New Roman"/>
        <family val="1"/>
        <charset val="204"/>
      </rPr>
      <t>Інші фінансові доходи</t>
    </r>
  </si>
  <si>
    <r>
      <rPr>
        <sz val="10"/>
        <rFont val="Times New Roman"/>
        <family val="1"/>
        <charset val="204"/>
      </rPr>
      <t>1130</t>
    </r>
  </si>
  <si>
    <r>
      <rPr>
        <sz val="10"/>
        <rFont val="Times New Roman"/>
        <family val="1"/>
        <charset val="204"/>
      </rPr>
      <t>Фінансові витрати</t>
    </r>
  </si>
  <si>
    <r>
      <rPr>
        <sz val="10"/>
        <rFont val="Times New Roman"/>
        <family val="1"/>
        <charset val="204"/>
      </rPr>
      <t>1140</t>
    </r>
  </si>
  <si>
    <r>
      <rPr>
        <sz val="10"/>
        <rFont val="Times New Roman"/>
        <family val="1"/>
        <charset val="204"/>
      </rPr>
      <t>Інші доходи, усього, у тому числі:</t>
    </r>
  </si>
  <si>
    <r>
      <rPr>
        <sz val="10"/>
        <rFont val="Times New Roman"/>
        <family val="1"/>
        <charset val="204"/>
      </rPr>
      <t>1150</t>
    </r>
  </si>
  <si>
    <r>
      <rPr>
        <sz val="10"/>
        <rFont val="Times New Roman"/>
        <family val="1"/>
        <charset val="204"/>
      </rPr>
      <t>курсові різниш</t>
    </r>
  </si>
  <si>
    <r>
      <rPr>
        <sz val="10"/>
        <rFont val="Times New Roman"/>
        <family val="1"/>
        <charset val="204"/>
      </rPr>
      <t>1)51</t>
    </r>
  </si>
  <si>
    <r>
      <t>Інші витрати, усього, у тому чис</t>
    </r>
    <r>
      <rPr>
        <b/>
        <sz val="10"/>
        <color indexed="63"/>
        <rFont val="Arial"/>
        <family val="2"/>
        <charset val="204"/>
      </rPr>
      <t>лі:</t>
    </r>
  </si>
  <si>
    <r>
      <rPr>
        <sz val="10"/>
        <rFont val="Times New Roman"/>
        <family val="1"/>
        <charset val="204"/>
      </rPr>
      <t>1160</t>
    </r>
  </si>
  <si>
    <r>
      <rPr>
        <sz val="10"/>
        <rFont val="Times New Roman"/>
        <family val="1"/>
        <charset val="204"/>
      </rPr>
      <t>курсові різниці</t>
    </r>
  </si>
  <si>
    <r>
      <rPr>
        <sz val="10"/>
        <rFont val="Times New Roman"/>
        <family val="1"/>
        <charset val="204"/>
      </rPr>
      <t>1161</t>
    </r>
  </si>
  <si>
    <r>
      <rPr>
        <sz val="10"/>
        <rFont val="Times New Roman"/>
        <family val="1"/>
        <charset val="204"/>
      </rPr>
      <t>Фінансовий результат до оподаткування</t>
    </r>
  </si>
  <si>
    <r>
      <rPr>
        <sz val="10"/>
        <rFont val="Times New Roman"/>
        <family val="1"/>
        <charset val="204"/>
      </rPr>
      <t>1170</t>
    </r>
  </si>
  <si>
    <r>
      <rPr>
        <sz val="10"/>
        <rFont val="Times New Roman"/>
        <family val="1"/>
        <charset val="204"/>
      </rPr>
      <t>Витрати з податку на прибуток</t>
    </r>
  </si>
  <si>
    <r>
      <rPr>
        <sz val="10"/>
        <rFont val="Times New Roman"/>
        <family val="1"/>
        <charset val="204"/>
      </rPr>
      <t>1180</t>
    </r>
  </si>
  <si>
    <r>
      <rPr>
        <sz val="10"/>
        <rFont val="Times New Roman"/>
        <family val="1"/>
        <charset val="204"/>
      </rPr>
      <t>Доход з податку на прибуток</t>
    </r>
  </si>
  <si>
    <r>
      <rPr>
        <sz val="10"/>
        <rFont val="Times New Roman"/>
        <family val="1"/>
        <charset val="204"/>
      </rPr>
      <t>118)</t>
    </r>
  </si>
  <si>
    <r>
      <rPr>
        <sz val="10"/>
        <rFont val="Times New Roman"/>
        <family val="1"/>
        <charset val="204"/>
      </rPr>
      <t>Прибуток від припиненої діяльності після оподаткування</t>
    </r>
  </si>
  <si>
    <r>
      <rPr>
        <sz val="10"/>
        <rFont val="Times New Roman"/>
        <family val="1"/>
        <charset val="204"/>
      </rPr>
      <t>1190</t>
    </r>
  </si>
  <si>
    <r>
      <rPr>
        <sz val="10"/>
        <rFont val="Times New Roman"/>
        <family val="1"/>
        <charset val="204"/>
      </rPr>
      <t>Збиток від припиненої діяльності після оподаткування</t>
    </r>
  </si>
  <si>
    <r>
      <rPr>
        <sz val="10"/>
        <rFont val="Times New Roman"/>
        <family val="1"/>
        <charset val="204"/>
      </rPr>
      <t>П91</t>
    </r>
  </si>
  <si>
    <r>
      <rPr>
        <sz val="10"/>
        <rFont val="Times New Roman"/>
        <family val="1"/>
        <charset val="204"/>
      </rPr>
      <t>Чистий фінансовий результат</t>
    </r>
  </si>
  <si>
    <r>
      <rPr>
        <sz val="10"/>
        <rFont val="Times New Roman"/>
        <family val="1"/>
        <charset val="204"/>
      </rPr>
      <t>1200</t>
    </r>
  </si>
  <si>
    <r>
      <rPr>
        <sz val="10"/>
        <rFont val="Times New Roman"/>
        <family val="1"/>
        <charset val="204"/>
      </rPr>
      <t>Прибуток</t>
    </r>
  </si>
  <si>
    <r>
      <rPr>
        <sz val="10"/>
        <rFont val="Times New Roman"/>
        <family val="1"/>
        <charset val="204"/>
      </rPr>
      <t>120)</t>
    </r>
  </si>
  <si>
    <r>
      <rPr>
        <sz val="10"/>
        <rFont val="Times New Roman"/>
        <family val="1"/>
        <charset val="204"/>
      </rPr>
      <t>Збиток</t>
    </r>
  </si>
  <si>
    <r>
      <rPr>
        <sz val="10"/>
        <rFont val="Times New Roman"/>
        <family val="1"/>
        <charset val="204"/>
      </rPr>
      <t>1202</t>
    </r>
  </si>
  <si>
    <r>
      <rPr>
        <sz val="10"/>
        <rFont val="Times New Roman"/>
        <family val="1"/>
        <charset val="204"/>
      </rPr>
      <t>Усього доходів</t>
    </r>
  </si>
  <si>
    <r>
      <rPr>
        <sz val="10"/>
        <rFont val="Times New Roman"/>
        <family val="1"/>
        <charset val="204"/>
      </rPr>
      <t>1210</t>
    </r>
  </si>
  <si>
    <r>
      <rPr>
        <sz val="10"/>
        <rFont val="Times New Roman"/>
        <family val="1"/>
        <charset val="204"/>
      </rPr>
      <t>Усього витрат</t>
    </r>
  </si>
  <si>
    <r>
      <rPr>
        <sz val="10"/>
        <rFont val="Times New Roman"/>
        <family val="1"/>
        <charset val="204"/>
      </rPr>
      <t>1220</t>
    </r>
  </si>
  <si>
    <r>
      <rPr>
        <sz val="10"/>
        <rFont val="Times New Roman"/>
        <family val="1"/>
        <charset val="204"/>
      </rPr>
      <t>Елементи операційних витрат</t>
    </r>
  </si>
  <si>
    <r>
      <rPr>
        <sz val="10"/>
        <rFont val="Times New Roman"/>
        <family val="1"/>
        <charset val="204"/>
      </rPr>
      <t>1400</t>
    </r>
  </si>
  <si>
    <r>
      <rPr>
        <sz val="10"/>
        <rFont val="Times New Roman"/>
        <family val="1"/>
        <charset val="204"/>
      </rPr>
      <t>витрати на сировину та основні матеріали</t>
    </r>
  </si>
  <si>
    <r>
      <rPr>
        <sz val="10"/>
        <rFont val="Times New Roman"/>
        <family val="1"/>
        <charset val="204"/>
      </rPr>
      <t>1401</t>
    </r>
  </si>
  <si>
    <r>
      <rPr>
        <sz val="10"/>
        <rFont val="Times New Roman"/>
        <family val="1"/>
        <charset val="204"/>
      </rPr>
      <t>1402</t>
    </r>
  </si>
  <si>
    <r>
      <rPr>
        <sz val="10"/>
        <rFont val="Times New Roman"/>
        <family val="1"/>
        <charset val="204"/>
      </rPr>
      <t>1410</t>
    </r>
  </si>
  <si>
    <r>
      <rPr>
        <sz val="10"/>
        <rFont val="Times New Roman"/>
        <family val="1"/>
        <charset val="204"/>
      </rPr>
      <t>1420</t>
    </r>
  </si>
  <si>
    <r>
      <rPr>
        <sz val="10"/>
        <rFont val="Times New Roman"/>
        <family val="1"/>
        <charset val="204"/>
      </rPr>
      <t>1430</t>
    </r>
  </si>
  <si>
    <r>
      <rPr>
        <sz val="10"/>
        <rFont val="Times New Roman"/>
        <family val="1"/>
        <charset val="204"/>
      </rPr>
      <t>1440</t>
    </r>
  </si>
  <si>
    <r>
      <rPr>
        <sz val="10"/>
        <rFont val="Times New Roman"/>
        <family val="1"/>
        <charset val="204"/>
      </rPr>
      <t>1450</t>
    </r>
  </si>
  <si>
    <t xml:space="preserve">інші адміністративні витрати </t>
  </si>
  <si>
    <t>стандарти звітності МСФЗ</t>
  </si>
  <si>
    <t>Стандарти звітності П(с)БОУ</t>
  </si>
  <si>
    <t xml:space="preserve">Лашин І. М. </t>
  </si>
  <si>
    <t>Сплата податків, зборів та інших обов'язкових платежів</t>
  </si>
  <si>
    <r>
      <rPr>
        <b/>
        <sz val="10"/>
        <rFont val="Times New Roman"/>
        <family val="1"/>
        <charset val="204"/>
      </rPr>
      <t>Відрахування на соціальні заходи</t>
    </r>
  </si>
  <si>
    <r>
      <rPr>
        <b/>
        <sz val="10"/>
        <rFont val="Times New Roman"/>
        <family val="1"/>
        <charset val="204"/>
      </rPr>
      <t>Амортизація</t>
    </r>
  </si>
  <si>
    <r>
      <rPr>
        <b/>
        <sz val="10"/>
        <rFont val="Times New Roman"/>
        <family val="1"/>
        <charset val="204"/>
      </rPr>
      <t>Інші операційні витрати</t>
    </r>
  </si>
  <si>
    <r>
      <rPr>
        <b/>
        <sz val="10"/>
        <rFont val="Times New Roman"/>
        <family val="1"/>
        <charset val="204"/>
      </rPr>
      <t>Матеріальні витрати, у тому числі:</t>
    </r>
  </si>
  <si>
    <t>за  2020рік</t>
  </si>
  <si>
    <t>Звітний період  2020р.</t>
  </si>
  <si>
    <r>
      <t xml:space="preserve">Середньообліхова кількість платних працівників </t>
    </r>
    <r>
      <rPr>
        <sz val="10"/>
        <color theme="1"/>
        <rFont val="Times New Roman"/>
        <family val="1"/>
        <charset val="204"/>
      </rPr>
      <t>193</t>
    </r>
  </si>
  <si>
    <t>Прізвище та ініціали керівника    ЛАШИН  Ігор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</si>
</sst>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6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Arial Narrow"/>
      <family val="2"/>
      <charset val="204"/>
    </font>
    <font>
      <b/>
      <sz val="10"/>
      <name val="Century Gothic"/>
      <family val="2"/>
      <charset val="204"/>
    </font>
    <font>
      <b/>
      <sz val="10"/>
      <name val="Arial"/>
    </font>
    <font>
      <b/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63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>
      <alignment horizontal="left" vertical="top"/>
    </xf>
    <xf numFmtId="0" fontId="2" fillId="3" borderId="2" xfId="0" applyNumberFormat="1" applyFont="1" applyFill="1" applyBorder="1" applyAlignment="1" applyProtection="1">
      <alignment horizontal="left"/>
    </xf>
    <xf numFmtId="0" fontId="2" fillId="4" borderId="3" xfId="0" applyNumberFormat="1" applyFont="1" applyFill="1" applyBorder="1" applyAlignment="1" applyProtection="1"/>
    <xf numFmtId="0" fontId="2" fillId="5" borderId="4" xfId="0" applyNumberFormat="1" applyFont="1" applyFill="1" applyBorder="1" applyAlignment="1" applyProtection="1">
      <alignment horizontal="center" vertical="center"/>
    </xf>
    <xf numFmtId="0" fontId="2" fillId="5" borderId="4" xfId="0" applyNumberFormat="1" applyFont="1" applyFill="1" applyBorder="1" applyAlignment="1" applyProtection="1">
      <alignment horizontal="center"/>
    </xf>
    <xf numFmtId="0" fontId="2" fillId="5" borderId="4" xfId="0" applyNumberFormat="1" applyFont="1" applyFill="1" applyBorder="1" applyAlignment="1" applyProtection="1">
      <alignment horizontal="left"/>
    </xf>
    <xf numFmtId="0" fontId="2" fillId="6" borderId="5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left"/>
    </xf>
    <xf numFmtId="0" fontId="3" fillId="5" borderId="4" xfId="0" applyNumberFormat="1" applyFont="1" applyFill="1" applyBorder="1" applyAlignment="1" applyProtection="1">
      <alignment horizontal="left" vertical="top"/>
    </xf>
    <xf numFmtId="0" fontId="2" fillId="0" borderId="6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3" fillId="5" borderId="4" xfId="0" applyNumberFormat="1" applyFont="1" applyFill="1" applyBorder="1" applyAlignment="1" applyProtection="1">
      <alignment horizontal="left" vertical="center" wrapText="1"/>
    </xf>
    <xf numFmtId="0" fontId="9" fillId="5" borderId="4" xfId="0" applyNumberFormat="1" applyFont="1" applyFill="1" applyBorder="1" applyAlignment="1" applyProtection="1">
      <alignment horizontal="center" vertical="center" wrapText="1"/>
    </xf>
    <xf numFmtId="0" fontId="10" fillId="5" borderId="4" xfId="0" applyNumberFormat="1" applyFont="1" applyFill="1" applyBorder="1" applyAlignment="1" applyProtection="1">
      <alignment horizontal="center" vertical="center"/>
    </xf>
    <xf numFmtId="0" fontId="10" fillId="5" borderId="4" xfId="0" applyNumberFormat="1" applyFont="1" applyFill="1" applyBorder="1" applyAlignment="1" applyProtection="1">
      <alignment horizontal="left" vertical="center"/>
    </xf>
    <xf numFmtId="0" fontId="10" fillId="5" borderId="4" xfId="0" applyNumberFormat="1" applyFont="1" applyFill="1" applyBorder="1" applyAlignment="1" applyProtection="1">
      <alignment horizontal="center" vertical="center" wrapText="1"/>
    </xf>
    <xf numFmtId="2" fontId="0" fillId="5" borderId="4" xfId="0" applyNumberFormat="1" applyFont="1" applyFill="1" applyBorder="1" applyAlignment="1" applyProtection="1">
      <alignment horizontal="center" vertical="top"/>
    </xf>
    <xf numFmtId="164" fontId="12" fillId="0" borderId="10" xfId="0" applyNumberFormat="1" applyFont="1" applyBorder="1" applyAlignment="1">
      <alignment horizontal="center" wrapText="1"/>
    </xf>
    <xf numFmtId="0" fontId="0" fillId="0" borderId="0" xfId="0" applyNumberFormat="1" applyFont="1" applyFill="1" applyBorder="1" applyAlignment="1" applyProtection="1"/>
    <xf numFmtId="0" fontId="3" fillId="5" borderId="4" xfId="0" applyNumberFormat="1" applyFont="1" applyFill="1" applyBorder="1" applyAlignment="1" applyProtection="1">
      <alignment horizontal="left"/>
    </xf>
    <xf numFmtId="0" fontId="3" fillId="3" borderId="2" xfId="0" applyNumberFormat="1" applyFont="1" applyFill="1" applyBorder="1" applyAlignment="1" applyProtection="1">
      <alignment horizontal="left"/>
    </xf>
    <xf numFmtId="0" fontId="3" fillId="5" borderId="4" xfId="0" applyNumberFormat="1" applyFont="1" applyFill="1" applyBorder="1" applyAlignment="1" applyProtection="1">
      <alignment horizontal="left" vertical="center"/>
    </xf>
    <xf numFmtId="0" fontId="0" fillId="5" borderId="4" xfId="0" applyNumberFormat="1" applyFont="1" applyFill="1" applyBorder="1" applyAlignment="1" applyProtection="1">
      <alignment horizontal="center"/>
    </xf>
    <xf numFmtId="164" fontId="0" fillId="5" borderId="4" xfId="0" applyNumberFormat="1" applyFont="1" applyFill="1" applyBorder="1" applyAlignment="1" applyProtection="1">
      <alignment horizontal="center" vertical="top"/>
    </xf>
    <xf numFmtId="0" fontId="0" fillId="5" borderId="4" xfId="0" applyNumberFormat="1" applyFont="1" applyFill="1" applyBorder="1" applyAlignment="1" applyProtection="1">
      <alignment horizontal="center" vertical="top"/>
    </xf>
    <xf numFmtId="0" fontId="12" fillId="0" borderId="10" xfId="0" applyFont="1" applyBorder="1" applyAlignment="1">
      <alignment horizontal="center" wrapText="1"/>
    </xf>
    <xf numFmtId="0" fontId="0" fillId="5" borderId="4" xfId="0" applyNumberFormat="1" applyFont="1" applyFill="1" applyBorder="1" applyAlignment="1" applyProtection="1">
      <alignment horizontal="left"/>
    </xf>
    <xf numFmtId="0" fontId="3" fillId="5" borderId="4" xfId="0" applyNumberFormat="1" applyFont="1" applyFill="1" applyBorder="1" applyAlignment="1" applyProtection="1">
      <alignment horizontal="center"/>
    </xf>
    <xf numFmtId="0" fontId="0" fillId="5" borderId="4" xfId="0" applyNumberFormat="1" applyFont="1" applyFill="1" applyBorder="1" applyAlignment="1" applyProtection="1">
      <alignment horizontal="center" vertical="center"/>
    </xf>
    <xf numFmtId="0" fontId="11" fillId="5" borderId="4" xfId="0" applyNumberFormat="1" applyFont="1" applyFill="1" applyBorder="1" applyAlignment="1" applyProtection="1">
      <alignment horizontal="left"/>
    </xf>
    <xf numFmtId="0" fontId="0" fillId="5" borderId="4" xfId="0" applyNumberFormat="1" applyFont="1" applyFill="1" applyBorder="1" applyAlignment="1" applyProtection="1">
      <alignment horizontal="left" vertical="center"/>
    </xf>
    <xf numFmtId="0" fontId="0" fillId="5" borderId="7" xfId="0" applyNumberFormat="1" applyFont="1" applyFill="1" applyBorder="1" applyAlignment="1" applyProtection="1">
      <alignment horizontal="left"/>
    </xf>
    <xf numFmtId="0" fontId="0" fillId="5" borderId="7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vertical="top"/>
    </xf>
    <xf numFmtId="0" fontId="0" fillId="5" borderId="4" xfId="0" applyNumberFormat="1" applyFont="1" applyFill="1" applyBorder="1" applyAlignment="1" applyProtection="1">
      <alignment horizontal="justify" wrapText="1"/>
    </xf>
    <xf numFmtId="0" fontId="0" fillId="5" borderId="4" xfId="0" applyNumberFormat="1" applyFont="1" applyFill="1" applyBorder="1" applyAlignment="1" applyProtection="1">
      <alignment horizontal="left" vertical="top" indent="1"/>
    </xf>
    <xf numFmtId="0" fontId="0" fillId="5" borderId="4" xfId="0" applyNumberFormat="1" applyFont="1" applyFill="1" applyBorder="1" applyAlignment="1" applyProtection="1">
      <alignment horizontal="left" vertical="top" indent="2"/>
    </xf>
    <xf numFmtId="0" fontId="0" fillId="5" borderId="4" xfId="0" applyNumberFormat="1" applyFont="1" applyFill="1" applyBorder="1" applyAlignment="1" applyProtection="1">
      <alignment horizontal="justify"/>
    </xf>
    <xf numFmtId="0" fontId="0" fillId="5" borderId="4" xfId="0" applyNumberFormat="1" applyFont="1" applyFill="1" applyBorder="1" applyAlignment="1" applyProtection="1">
      <alignment horizontal="justify" vertical="center"/>
    </xf>
    <xf numFmtId="0" fontId="0" fillId="5" borderId="4" xfId="0" applyNumberFormat="1" applyFont="1" applyFill="1" applyBorder="1" applyAlignment="1" applyProtection="1">
      <alignment horizontal="left" wrapText="1"/>
    </xf>
    <xf numFmtId="164" fontId="0" fillId="5" borderId="4" xfId="0" applyNumberFormat="1" applyFont="1" applyFill="1" applyBorder="1" applyAlignment="1" applyProtection="1">
      <alignment horizontal="left" vertical="top" indent="1"/>
    </xf>
    <xf numFmtId="2" fontId="0" fillId="5" borderId="4" xfId="0" applyNumberFormat="1" applyFont="1" applyFill="1" applyBorder="1" applyAlignment="1" applyProtection="1">
      <alignment horizontal="left" vertical="top" indent="1"/>
    </xf>
    <xf numFmtId="0" fontId="0" fillId="5" borderId="4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/>
    <xf numFmtId="0" fontId="16" fillId="4" borderId="3" xfId="0" applyNumberFormat="1" applyFont="1" applyFill="1" applyBorder="1" applyAlignment="1" applyProtection="1"/>
    <xf numFmtId="0" fontId="16" fillId="0" borderId="13" xfId="0" applyNumberFormat="1" applyFont="1" applyFill="1" applyBorder="1" applyAlignment="1" applyProtection="1"/>
    <xf numFmtId="0" fontId="16" fillId="0" borderId="15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0" borderId="14" xfId="0" applyNumberFormat="1" applyFont="1" applyFill="1" applyBorder="1" applyAlignment="1" applyProtection="1"/>
    <xf numFmtId="164" fontId="12" fillId="0" borderId="16" xfId="0" applyNumberFormat="1" applyFont="1" applyBorder="1" applyAlignment="1">
      <alignment horizontal="center" wrapText="1"/>
    </xf>
    <xf numFmtId="164" fontId="0" fillId="5" borderId="4" xfId="0" applyNumberFormat="1" applyFont="1" applyFill="1" applyBorder="1" applyAlignment="1" applyProtection="1">
      <alignment horizontal="left"/>
    </xf>
    <xf numFmtId="164" fontId="0" fillId="5" borderId="4" xfId="0" applyNumberFormat="1" applyFont="1" applyFill="1" applyBorder="1" applyAlignment="1" applyProtection="1">
      <alignment horizontal="center"/>
    </xf>
    <xf numFmtId="164" fontId="13" fillId="0" borderId="12" xfId="0" applyNumberFormat="1" applyFont="1" applyBorder="1" applyAlignment="1">
      <alignment horizontal="center" wrapText="1"/>
    </xf>
    <xf numFmtId="164" fontId="14" fillId="5" borderId="4" xfId="0" applyNumberFormat="1" applyFont="1" applyFill="1" applyBorder="1" applyAlignment="1" applyProtection="1">
      <alignment horizontal="center"/>
    </xf>
    <xf numFmtId="164" fontId="12" fillId="0" borderId="12" xfId="0" applyNumberFormat="1" applyFont="1" applyBorder="1" applyAlignment="1">
      <alignment horizontal="center" wrapText="1"/>
    </xf>
    <xf numFmtId="164" fontId="0" fillId="5" borderId="7" xfId="0" applyNumberFormat="1" applyFont="1" applyFill="1" applyBorder="1" applyAlignment="1" applyProtection="1">
      <alignment horizontal="center"/>
    </xf>
    <xf numFmtId="164" fontId="0" fillId="0" borderId="4" xfId="0" applyNumberFormat="1" applyFont="1" applyFill="1" applyBorder="1" applyAlignment="1" applyProtection="1">
      <alignment horizontal="center"/>
    </xf>
    <xf numFmtId="2" fontId="0" fillId="5" borderId="4" xfId="0" applyNumberFormat="1" applyFont="1" applyFill="1" applyBorder="1" applyAlignment="1" applyProtection="1">
      <alignment horizontal="center"/>
    </xf>
    <xf numFmtId="0" fontId="0" fillId="0" borderId="4" xfId="0" applyNumberFormat="1" applyFont="1" applyFill="1" applyBorder="1" applyAlignment="1" applyProtection="1">
      <alignment horizontal="center"/>
    </xf>
    <xf numFmtId="2" fontId="0" fillId="0" borderId="4" xfId="0" applyNumberFormat="1" applyFont="1" applyFill="1" applyBorder="1" applyAlignment="1" applyProtection="1">
      <alignment horizontal="center"/>
    </xf>
    <xf numFmtId="164" fontId="13" fillId="0" borderId="10" xfId="0" applyNumberFormat="1" applyFont="1" applyBorder="1" applyAlignment="1">
      <alignment horizontal="center" wrapText="1"/>
    </xf>
    <xf numFmtId="0" fontId="14" fillId="5" borderId="4" xfId="0" applyNumberFormat="1" applyFont="1" applyFill="1" applyBorder="1" applyAlignment="1" applyProtection="1">
      <alignment horizontal="left"/>
    </xf>
    <xf numFmtId="0" fontId="12" fillId="0" borderId="17" xfId="0" applyFont="1" applyBorder="1" applyAlignment="1">
      <alignment horizontal="center" wrapText="1"/>
    </xf>
    <xf numFmtId="164" fontId="12" fillId="9" borderId="12" xfId="0" applyNumberFormat="1" applyFont="1" applyFill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164" fontId="12" fillId="8" borderId="19" xfId="0" applyNumberFormat="1" applyFont="1" applyFill="1" applyBorder="1" applyAlignment="1" applyProtection="1">
      <alignment horizontal="center" wrapText="1"/>
    </xf>
    <xf numFmtId="164" fontId="12" fillId="0" borderId="17" xfId="0" applyNumberFormat="1" applyFont="1" applyFill="1" applyBorder="1" applyAlignment="1">
      <alignment horizontal="center" wrapText="1"/>
    </xf>
    <xf numFmtId="0" fontId="0" fillId="0" borderId="8" xfId="0" applyNumberFormat="1" applyFont="1" applyFill="1" applyBorder="1" applyAlignment="1" applyProtection="1">
      <alignment horizontal="center"/>
    </xf>
    <xf numFmtId="164" fontId="12" fillId="0" borderId="19" xfId="0" applyNumberFormat="1" applyFont="1" applyBorder="1" applyAlignment="1">
      <alignment horizontal="center" wrapText="1"/>
    </xf>
    <xf numFmtId="164" fontId="12" fillId="0" borderId="21" xfId="0" applyNumberFormat="1" applyFont="1" applyBorder="1" applyAlignment="1">
      <alignment horizontal="center" wrapText="1"/>
    </xf>
    <xf numFmtId="0" fontId="0" fillId="8" borderId="20" xfId="0" applyNumberFormat="1" applyFont="1" applyFill="1" applyBorder="1" applyAlignment="1" applyProtection="1">
      <alignment horizontal="center"/>
    </xf>
    <xf numFmtId="0" fontId="0" fillId="0" borderId="20" xfId="0" applyNumberFormat="1" applyFont="1" applyFill="1" applyBorder="1" applyAlignment="1" applyProtection="1"/>
    <xf numFmtId="164" fontId="12" fillId="8" borderId="20" xfId="0" applyNumberFormat="1" applyFont="1" applyFill="1" applyBorder="1" applyAlignment="1" applyProtection="1">
      <alignment horizontal="center" wrapText="1"/>
    </xf>
    <xf numFmtId="164" fontId="14" fillId="5" borderId="4" xfId="0" applyNumberFormat="1" applyFont="1" applyFill="1" applyBorder="1" applyAlignment="1" applyProtection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164" fontId="13" fillId="0" borderId="10" xfId="0" applyNumberFormat="1" applyFont="1" applyBorder="1" applyAlignment="1">
      <alignment horizontal="center" vertical="center" wrapText="1"/>
    </xf>
    <xf numFmtId="164" fontId="0" fillId="8" borderId="18" xfId="0" applyNumberFormat="1" applyFont="1" applyFill="1" applyBorder="1" applyAlignment="1" applyProtection="1">
      <alignment horizontal="center"/>
    </xf>
    <xf numFmtId="0" fontId="0" fillId="3" borderId="2" xfId="0" applyNumberFormat="1" applyFont="1" applyFill="1" applyBorder="1" applyAlignment="1" applyProtection="1">
      <alignment horizontal="center"/>
    </xf>
    <xf numFmtId="0" fontId="0" fillId="2" borderId="1" xfId="0" applyNumberFormat="1" applyFont="1" applyFill="1" applyBorder="1" applyAlignment="1" applyProtection="1">
      <alignment horizontal="center"/>
    </xf>
    <xf numFmtId="0" fontId="0" fillId="4" borderId="3" xfId="0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horizontal="right"/>
    </xf>
    <xf numFmtId="0" fontId="3" fillId="3" borderId="2" xfId="0" applyNumberFormat="1" applyFont="1" applyFill="1" applyBorder="1" applyAlignment="1" applyProtection="1">
      <alignment horizontal="left"/>
    </xf>
    <xf numFmtId="0" fontId="0" fillId="2" borderId="1" xfId="0" applyNumberFormat="1" applyFont="1" applyFill="1" applyBorder="1" applyAlignment="1" applyProtection="1">
      <alignment horizontal="left"/>
    </xf>
    <xf numFmtId="0" fontId="0" fillId="4" borderId="3" xfId="0" applyNumberFormat="1" applyFont="1" applyFill="1" applyBorder="1" applyAlignment="1" applyProtection="1">
      <alignment horizontal="left"/>
    </xf>
    <xf numFmtId="0" fontId="2" fillId="3" borderId="2" xfId="0" applyNumberFormat="1" applyFon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>
      <alignment horizontal="center"/>
    </xf>
    <xf numFmtId="0" fontId="2" fillId="4" borderId="3" xfId="0" applyNumberFormat="1" applyFont="1" applyFill="1" applyBorder="1" applyAlignment="1" applyProtection="1">
      <alignment horizontal="center"/>
    </xf>
    <xf numFmtId="0" fontId="0" fillId="3" borderId="2" xfId="0" applyNumberFormat="1" applyFont="1" applyFill="1" applyBorder="1" applyAlignment="1" applyProtection="1">
      <alignment horizontal="left"/>
    </xf>
    <xf numFmtId="0" fontId="0" fillId="4" borderId="11" xfId="0" applyNumberFormat="1" applyFont="1" applyFill="1" applyBorder="1" applyAlignment="1" applyProtection="1">
      <alignment horizontal="left"/>
    </xf>
    <xf numFmtId="0" fontId="11" fillId="3" borderId="2" xfId="0" applyNumberFormat="1" applyFont="1" applyFill="1" applyBorder="1" applyAlignment="1" applyProtection="1">
      <alignment horizontal="left"/>
    </xf>
    <xf numFmtId="0" fontId="11" fillId="2" borderId="1" xfId="0" applyNumberFormat="1" applyFont="1" applyFill="1" applyBorder="1" applyAlignment="1" applyProtection="1">
      <alignment horizontal="left"/>
    </xf>
    <xf numFmtId="0" fontId="11" fillId="4" borderId="3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/>
    <xf numFmtId="0" fontId="2" fillId="4" borderId="3" xfId="0" applyNumberFormat="1" applyFont="1" applyFill="1" applyBorder="1" applyAlignment="1" applyProtection="1"/>
    <xf numFmtId="0" fontId="2" fillId="7" borderId="8" xfId="0" applyNumberFormat="1" applyFont="1" applyFill="1" applyBorder="1" applyAlignment="1" applyProtection="1">
      <alignment horizontal="center" vertical="center"/>
    </xf>
    <xf numFmtId="0" fontId="2" fillId="8" borderId="9" xfId="0" applyNumberFormat="1" applyFont="1" applyFill="1" applyBorder="1" applyAlignment="1" applyProtection="1">
      <alignment horizontal="center" vertical="center"/>
    </xf>
    <xf numFmtId="0" fontId="2" fillId="7" borderId="8" xfId="0" applyNumberFormat="1" applyFont="1" applyFill="1" applyBorder="1" applyAlignment="1" applyProtection="1">
      <alignment horizontal="center" vertical="center" wrapText="1"/>
    </xf>
    <xf numFmtId="0" fontId="2" fillId="8" borderId="9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left"/>
    </xf>
    <xf numFmtId="0" fontId="2" fillId="3" borderId="2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tabSelected="1" topLeftCell="A118" zoomScaleNormal="100" workbookViewId="0">
      <selection activeCell="F43" sqref="F43"/>
    </sheetView>
  </sheetViews>
  <sheetFormatPr defaultRowHeight="13.2" x14ac:dyDescent="0.25"/>
  <cols>
    <col min="1" max="1" width="54.33203125" customWidth="1"/>
    <col min="2" max="2" width="8.6640625" style="1" customWidth="1"/>
    <col min="3" max="3" width="12" customWidth="1"/>
    <col min="4" max="4" width="11.5546875" customWidth="1"/>
    <col min="5" max="5" width="9.5546875" customWidth="1"/>
    <col min="6" max="6" width="11.77734375" customWidth="1"/>
    <col min="7" max="7" width="11.88671875" customWidth="1"/>
    <col min="8" max="8" width="10.33203125" customWidth="1"/>
    <col min="9" max="9" width="10.6640625" hidden="1" customWidth="1"/>
    <col min="10" max="10" width="13" hidden="1" customWidth="1"/>
    <col min="11" max="12" width="0.109375" customWidth="1"/>
  </cols>
  <sheetData>
    <row r="1" spans="1:14" ht="20.399999999999999" x14ac:dyDescent="0.35">
      <c r="A1" s="2"/>
      <c r="B1" s="3"/>
      <c r="C1" s="4"/>
      <c r="D1" s="4"/>
      <c r="E1" s="4"/>
      <c r="F1" s="4"/>
      <c r="G1" s="4"/>
      <c r="H1" s="4"/>
      <c r="I1" s="4"/>
      <c r="J1" s="4"/>
    </row>
    <row r="2" spans="1:14" ht="20.399999999999999" x14ac:dyDescent="0.35">
      <c r="A2" s="116"/>
      <c r="B2" s="117"/>
      <c r="C2" s="117"/>
      <c r="D2" s="117"/>
      <c r="E2" s="117"/>
      <c r="F2" s="117"/>
      <c r="G2" s="117"/>
      <c r="H2" s="117"/>
      <c r="I2" s="117"/>
      <c r="J2" s="117"/>
    </row>
    <row r="3" spans="1:14" ht="20.399999999999999" x14ac:dyDescent="0.35">
      <c r="A3" s="118" t="s">
        <v>159</v>
      </c>
      <c r="B3" s="117"/>
      <c r="C3" s="117"/>
      <c r="D3" s="117"/>
      <c r="E3" s="117"/>
      <c r="F3" s="117"/>
      <c r="G3" s="117"/>
      <c r="H3" s="117"/>
      <c r="I3" s="117"/>
      <c r="J3" s="117"/>
    </row>
    <row r="4" spans="1:14" ht="20.399999999999999" x14ac:dyDescent="0.35">
      <c r="A4" s="118" t="s">
        <v>160</v>
      </c>
      <c r="B4" s="117"/>
      <c r="C4" s="117"/>
      <c r="D4" s="117"/>
      <c r="E4" s="117"/>
      <c r="F4" s="117"/>
      <c r="G4" s="117"/>
      <c r="H4" s="117"/>
      <c r="I4" s="117"/>
      <c r="J4" s="117"/>
    </row>
    <row r="5" spans="1:14" ht="21" thickBot="1" x14ac:dyDescent="0.4">
      <c r="A5" s="4"/>
      <c r="B5" s="3"/>
      <c r="C5" s="4"/>
      <c r="D5" s="4"/>
      <c r="E5" s="4"/>
      <c r="F5" s="4"/>
      <c r="G5" s="4"/>
      <c r="H5" s="4"/>
      <c r="I5" s="4"/>
      <c r="J5" s="4"/>
    </row>
    <row r="6" spans="1:14" ht="21" thickBot="1" x14ac:dyDescent="0.4">
      <c r="A6" s="6"/>
      <c r="B6" s="114"/>
      <c r="C6" s="114"/>
      <c r="D6" s="5"/>
      <c r="E6" s="114"/>
      <c r="F6" s="106"/>
      <c r="G6" s="7" t="s">
        <v>2</v>
      </c>
      <c r="H6" s="11" t="s">
        <v>3</v>
      </c>
      <c r="I6" s="4"/>
      <c r="J6" s="4"/>
    </row>
    <row r="7" spans="1:14" ht="21" thickBot="1" x14ac:dyDescent="0.4">
      <c r="A7" s="26" t="s">
        <v>162</v>
      </c>
      <c r="B7" s="114"/>
      <c r="C7" s="114"/>
      <c r="D7" s="5"/>
      <c r="E7" s="114"/>
      <c r="F7" s="106"/>
      <c r="G7" s="89" t="s">
        <v>161</v>
      </c>
      <c r="H7" s="107"/>
      <c r="I7" s="4"/>
      <c r="J7" s="4"/>
    </row>
    <row r="8" spans="1:14" ht="21" thickBot="1" x14ac:dyDescent="0.4">
      <c r="A8" s="26" t="s">
        <v>163</v>
      </c>
      <c r="B8" s="114"/>
      <c r="C8" s="114"/>
      <c r="D8" s="5"/>
      <c r="E8" s="114"/>
      <c r="F8" s="106"/>
      <c r="G8" s="89" t="s">
        <v>172</v>
      </c>
      <c r="H8" s="107"/>
      <c r="I8" s="4"/>
      <c r="J8" s="4"/>
    </row>
    <row r="9" spans="1:14" ht="21" thickBot="1" x14ac:dyDescent="0.4">
      <c r="A9" s="26" t="s">
        <v>164</v>
      </c>
      <c r="B9" s="114"/>
      <c r="C9" s="114"/>
      <c r="D9" s="5"/>
      <c r="E9" s="114"/>
      <c r="F9" s="106"/>
      <c r="G9" s="89" t="s">
        <v>173</v>
      </c>
      <c r="H9" s="107"/>
      <c r="I9" s="4"/>
      <c r="J9" s="4"/>
    </row>
    <row r="10" spans="1:14" ht="21" thickBot="1" x14ac:dyDescent="0.4">
      <c r="A10" s="26" t="s">
        <v>165</v>
      </c>
      <c r="B10" s="114"/>
      <c r="C10" s="114"/>
      <c r="D10" s="5"/>
      <c r="E10" s="114"/>
      <c r="F10" s="106"/>
      <c r="G10" s="89" t="s">
        <v>174</v>
      </c>
      <c r="H10" s="107"/>
      <c r="I10" s="4"/>
      <c r="J10" s="4"/>
    </row>
    <row r="11" spans="1:14" ht="21" thickBot="1" x14ac:dyDescent="0.4">
      <c r="A11" s="26" t="s">
        <v>166</v>
      </c>
      <c r="B11" s="114"/>
      <c r="C11" s="114"/>
      <c r="D11" s="5"/>
      <c r="E11" s="114"/>
      <c r="F11" s="106"/>
      <c r="G11" s="89" t="s">
        <v>175</v>
      </c>
      <c r="H11" s="107"/>
      <c r="I11" s="4"/>
      <c r="J11" s="4"/>
    </row>
    <row r="12" spans="1:14" ht="21" thickBot="1" x14ac:dyDescent="0.4">
      <c r="A12" s="26" t="s">
        <v>167</v>
      </c>
      <c r="B12" s="114"/>
      <c r="C12" s="114"/>
      <c r="D12" s="5"/>
      <c r="E12" s="114"/>
      <c r="F12" s="106"/>
      <c r="G12" s="115" t="s">
        <v>4</v>
      </c>
      <c r="H12" s="107"/>
      <c r="I12" s="4"/>
      <c r="J12" s="4"/>
    </row>
    <row r="13" spans="1:14" ht="21" thickBot="1" x14ac:dyDescent="0.4">
      <c r="A13" s="26" t="s">
        <v>168</v>
      </c>
      <c r="B13" s="13"/>
      <c r="C13" s="5"/>
      <c r="D13" s="50" t="s">
        <v>243</v>
      </c>
      <c r="E13" s="53"/>
      <c r="F13" s="53"/>
      <c r="G13" s="54"/>
      <c r="H13" s="55"/>
    </row>
    <row r="14" spans="1:14" ht="21" thickBot="1" x14ac:dyDescent="0.4">
      <c r="A14" s="26" t="s">
        <v>169</v>
      </c>
      <c r="B14" s="13"/>
      <c r="C14" s="5"/>
      <c r="D14" s="51" t="s">
        <v>242</v>
      </c>
      <c r="E14" s="50"/>
      <c r="F14" s="50"/>
      <c r="G14" s="50"/>
      <c r="H14" s="52"/>
      <c r="I14" s="50"/>
      <c r="J14" s="50"/>
      <c r="K14" s="50"/>
      <c r="L14" s="50"/>
      <c r="M14" s="50"/>
      <c r="N14" s="50"/>
    </row>
    <row r="15" spans="1:14" ht="21" thickBot="1" x14ac:dyDescent="0.4">
      <c r="A15" s="112" t="s">
        <v>252</v>
      </c>
      <c r="B15" s="113"/>
      <c r="C15" s="113"/>
      <c r="D15" s="5"/>
      <c r="E15" s="5"/>
      <c r="F15" s="5"/>
      <c r="G15" s="5"/>
      <c r="H15" s="8"/>
      <c r="I15" s="3"/>
      <c r="J15" s="4"/>
    </row>
    <row r="16" spans="1:14" ht="21" thickBot="1" x14ac:dyDescent="0.4">
      <c r="A16" s="89" t="s">
        <v>170</v>
      </c>
      <c r="B16" s="114"/>
      <c r="C16" s="114"/>
      <c r="D16" s="5"/>
      <c r="E16" s="5"/>
      <c r="F16" s="5"/>
      <c r="G16" s="5"/>
      <c r="H16" s="8"/>
      <c r="I16" s="3"/>
      <c r="J16" s="4"/>
    </row>
    <row r="17" spans="1:10" ht="21" thickBot="1" x14ac:dyDescent="0.4">
      <c r="A17" s="89" t="s">
        <v>171</v>
      </c>
      <c r="B17" s="114"/>
      <c r="C17" s="114"/>
      <c r="D17" s="5"/>
      <c r="E17" s="5"/>
      <c r="F17" s="5"/>
      <c r="G17" s="5"/>
      <c r="H17" s="8"/>
      <c r="I17" s="4"/>
      <c r="J17" s="4"/>
    </row>
    <row r="18" spans="1:10" ht="21" thickBot="1" x14ac:dyDescent="0.4">
      <c r="A18" s="89" t="s">
        <v>253</v>
      </c>
      <c r="B18" s="114"/>
      <c r="C18" s="114"/>
      <c r="D18" s="5"/>
      <c r="E18" s="5"/>
      <c r="F18" s="5"/>
      <c r="G18" s="5"/>
      <c r="H18" s="8"/>
      <c r="I18" s="4"/>
      <c r="J18" s="4"/>
    </row>
    <row r="19" spans="1:10" ht="20.399999999999999" x14ac:dyDescent="0.35">
      <c r="A19" s="4"/>
      <c r="B19" s="3"/>
      <c r="C19" s="4"/>
      <c r="D19" s="4"/>
      <c r="E19" s="4"/>
      <c r="F19" s="4"/>
      <c r="G19" s="4"/>
      <c r="H19" s="4"/>
      <c r="I19" s="3"/>
      <c r="J19" s="3"/>
    </row>
    <row r="20" spans="1:10" ht="20.399999999999999" x14ac:dyDescent="0.35">
      <c r="A20" s="100" t="s">
        <v>5</v>
      </c>
      <c r="B20" s="101"/>
      <c r="C20" s="101"/>
      <c r="D20" s="101"/>
      <c r="E20" s="101"/>
      <c r="F20" s="101"/>
      <c r="G20" s="101"/>
      <c r="H20" s="101"/>
      <c r="I20" s="3"/>
      <c r="J20" s="4"/>
    </row>
    <row r="21" spans="1:10" ht="20.399999999999999" x14ac:dyDescent="0.35">
      <c r="A21" s="100" t="s">
        <v>6</v>
      </c>
      <c r="B21" s="101"/>
      <c r="C21" s="101"/>
      <c r="D21" s="101"/>
      <c r="E21" s="101"/>
      <c r="F21" s="101"/>
      <c r="G21" s="101"/>
      <c r="H21" s="101"/>
      <c r="I21" s="3"/>
      <c r="J21" s="4"/>
    </row>
    <row r="22" spans="1:10" ht="20.399999999999999" x14ac:dyDescent="0.35">
      <c r="A22" s="102" t="s">
        <v>250</v>
      </c>
      <c r="B22" s="101"/>
      <c r="C22" s="101"/>
      <c r="D22" s="101"/>
      <c r="E22" s="101"/>
      <c r="F22" s="101"/>
      <c r="G22" s="101"/>
      <c r="H22" s="101"/>
      <c r="I22" s="3"/>
      <c r="J22" s="4"/>
    </row>
    <row r="23" spans="1:10" ht="20.399999999999999" x14ac:dyDescent="0.35">
      <c r="A23" s="100" t="s">
        <v>7</v>
      </c>
      <c r="B23" s="101"/>
      <c r="C23" s="101"/>
      <c r="D23" s="101"/>
      <c r="E23" s="101"/>
      <c r="F23" s="101"/>
      <c r="G23" s="101"/>
      <c r="H23" s="101"/>
      <c r="I23" s="4"/>
      <c r="J23" s="4"/>
    </row>
    <row r="24" spans="1:10" ht="20.399999999999999" x14ac:dyDescent="0.35">
      <c r="A24" s="4"/>
      <c r="B24" s="3"/>
      <c r="C24" s="4"/>
      <c r="D24" s="4"/>
      <c r="E24" s="4"/>
      <c r="F24" s="4"/>
      <c r="G24" s="4"/>
      <c r="H24" s="4"/>
      <c r="I24" s="3"/>
      <c r="J24" s="4"/>
    </row>
    <row r="25" spans="1:10" ht="20.399999999999999" x14ac:dyDescent="0.35">
      <c r="A25" s="100" t="s">
        <v>8</v>
      </c>
      <c r="B25" s="101"/>
      <c r="C25" s="101"/>
      <c r="D25" s="101"/>
      <c r="E25" s="101"/>
      <c r="F25" s="101"/>
      <c r="G25" s="101"/>
      <c r="H25" s="101"/>
      <c r="I25" s="4"/>
      <c r="J25" s="4"/>
    </row>
    <row r="26" spans="1:10" ht="9" customHeight="1" thickBot="1" x14ac:dyDescent="0.4">
      <c r="A26" s="4"/>
      <c r="B26" s="3"/>
      <c r="C26" s="4"/>
      <c r="D26" s="4"/>
      <c r="E26" s="4"/>
      <c r="F26" s="4"/>
      <c r="G26" s="4"/>
      <c r="H26" s="4"/>
      <c r="I26" s="4"/>
      <c r="J26" s="4"/>
    </row>
    <row r="27" spans="1:10" ht="39" customHeight="1" thickBot="1" x14ac:dyDescent="0.4">
      <c r="A27" s="108" t="s">
        <v>9</v>
      </c>
      <c r="B27" s="110" t="s">
        <v>10</v>
      </c>
      <c r="C27" s="103" t="s">
        <v>11</v>
      </c>
      <c r="D27" s="104"/>
      <c r="E27" s="105" t="s">
        <v>251</v>
      </c>
      <c r="F27" s="106"/>
      <c r="G27" s="106"/>
      <c r="H27" s="107"/>
      <c r="I27" s="4"/>
      <c r="J27" s="4"/>
    </row>
    <row r="28" spans="1:10" ht="28.2" thickBot="1" x14ac:dyDescent="0.4">
      <c r="A28" s="109"/>
      <c r="B28" s="111"/>
      <c r="C28" s="18">
        <v>2019</v>
      </c>
      <c r="D28" s="18">
        <v>2020</v>
      </c>
      <c r="E28" s="19" t="s">
        <v>154</v>
      </c>
      <c r="F28" s="20" t="s">
        <v>155</v>
      </c>
      <c r="G28" s="21" t="s">
        <v>156</v>
      </c>
      <c r="H28" s="21" t="s">
        <v>157</v>
      </c>
      <c r="I28" s="4"/>
      <c r="J28" s="4"/>
    </row>
    <row r="29" spans="1:10" ht="21" thickBot="1" x14ac:dyDescent="0.4">
      <c r="A29" s="10" t="s">
        <v>12</v>
      </c>
      <c r="B29" s="10" t="s">
        <v>13</v>
      </c>
      <c r="C29" s="9" t="s">
        <v>14</v>
      </c>
      <c r="D29" s="9" t="s">
        <v>15</v>
      </c>
      <c r="E29" s="9" t="s">
        <v>16</v>
      </c>
      <c r="F29" s="10" t="s">
        <v>17</v>
      </c>
      <c r="G29" s="9" t="s">
        <v>18</v>
      </c>
      <c r="H29" s="10" t="s">
        <v>19</v>
      </c>
      <c r="I29" s="4"/>
      <c r="J29" s="4"/>
    </row>
    <row r="30" spans="1:10" ht="21" thickBot="1" x14ac:dyDescent="0.4">
      <c r="A30" s="92" t="s">
        <v>20</v>
      </c>
      <c r="B30" s="93"/>
      <c r="C30" s="93"/>
      <c r="D30" s="93"/>
      <c r="E30" s="93"/>
      <c r="F30" s="93"/>
      <c r="G30" s="93"/>
      <c r="H30" s="94"/>
      <c r="I30" s="4"/>
      <c r="J30" s="4"/>
    </row>
    <row r="31" spans="1:10" ht="21" thickBot="1" x14ac:dyDescent="0.4">
      <c r="A31" s="27" t="s">
        <v>152</v>
      </c>
      <c r="B31" s="28" t="s">
        <v>176</v>
      </c>
      <c r="C31" s="60">
        <v>9357</v>
      </c>
      <c r="D31" s="60">
        <v>1690</v>
      </c>
      <c r="E31" s="60">
        <v>4018.6</v>
      </c>
      <c r="F31" s="60">
        <v>1690</v>
      </c>
      <c r="G31" s="31">
        <f>F31-E31</f>
        <v>-2328.6</v>
      </c>
      <c r="H31" s="23">
        <f t="shared" ref="H31" si="0">F31/E31*100</f>
        <v>42.054446822276418</v>
      </c>
      <c r="I31" s="4"/>
      <c r="J31" s="4"/>
    </row>
    <row r="32" spans="1:10" ht="23.4" customHeight="1" thickBot="1" x14ac:dyDescent="0.4">
      <c r="A32" s="27" t="s">
        <v>153</v>
      </c>
      <c r="B32" s="28" t="s">
        <v>177</v>
      </c>
      <c r="C32" s="60">
        <v>9460</v>
      </c>
      <c r="D32" s="60">
        <v>1690</v>
      </c>
      <c r="E32" s="60">
        <v>4030.3</v>
      </c>
      <c r="F32" s="60">
        <v>1690</v>
      </c>
      <c r="G32" s="23">
        <f t="shared" ref="G32:G68" si="1">F32-E32</f>
        <v>-2340.3000000000002</v>
      </c>
      <c r="H32" s="23">
        <f t="shared" ref="H32:H69" si="2">F32/E32*100</f>
        <v>41.932362355159661</v>
      </c>
      <c r="I32" s="4"/>
      <c r="J32" s="4"/>
    </row>
    <row r="33" spans="1:10" ht="21" thickBot="1" x14ac:dyDescent="0.4">
      <c r="A33" s="25" t="s">
        <v>158</v>
      </c>
      <c r="B33" s="28" t="s">
        <v>178</v>
      </c>
      <c r="C33" s="59">
        <f>C31-C32</f>
        <v>-103</v>
      </c>
      <c r="D33" s="59">
        <f>D31-D32</f>
        <v>0</v>
      </c>
      <c r="E33" s="59">
        <f>E31-E32</f>
        <v>-11.700000000000273</v>
      </c>
      <c r="F33" s="59">
        <f>F31-F32</f>
        <v>0</v>
      </c>
      <c r="G33" s="61">
        <f>G31-G32</f>
        <v>11.700000000000273</v>
      </c>
      <c r="H33" s="23">
        <f t="shared" si="2"/>
        <v>0</v>
      </c>
      <c r="I33" s="4"/>
      <c r="J33" s="4"/>
    </row>
    <row r="34" spans="1:10" ht="21" thickBot="1" x14ac:dyDescent="0.4">
      <c r="A34" s="32" t="s">
        <v>179</v>
      </c>
      <c r="B34" s="28" t="s">
        <v>180</v>
      </c>
      <c r="C34" s="59">
        <f>C35+C36+C37+C38</f>
        <v>4250</v>
      </c>
      <c r="D34" s="59">
        <f>D35+D36+D37+D38</f>
        <v>5089</v>
      </c>
      <c r="E34" s="59">
        <f t="shared" ref="E34:F34" si="3">E35+E36+E37+E38</f>
        <v>4650</v>
      </c>
      <c r="F34" s="59">
        <f t="shared" si="3"/>
        <v>5089</v>
      </c>
      <c r="G34" s="23">
        <f>F34-E34</f>
        <v>439</v>
      </c>
      <c r="H34" s="23">
        <f t="shared" si="2"/>
        <v>109.44086021505377</v>
      </c>
      <c r="I34" s="4"/>
      <c r="J34" s="4"/>
    </row>
    <row r="35" spans="1:10" ht="21" thickBot="1" x14ac:dyDescent="0.4">
      <c r="A35" s="25" t="s">
        <v>241</v>
      </c>
      <c r="B35" s="33" t="s">
        <v>143</v>
      </c>
      <c r="C35" s="58">
        <v>4250</v>
      </c>
      <c r="D35" s="61">
        <v>5089</v>
      </c>
      <c r="E35" s="61">
        <v>4650</v>
      </c>
      <c r="F35" s="61">
        <v>5089</v>
      </c>
      <c r="G35" s="23">
        <f>F35-E35</f>
        <v>439</v>
      </c>
      <c r="H35" s="23">
        <f t="shared" ref="H35:H42" si="4">F35/E35*100</f>
        <v>109.44086021505377</v>
      </c>
      <c r="I35" s="4"/>
      <c r="J35" s="4"/>
    </row>
    <row r="36" spans="1:10" ht="21" thickBot="1" x14ac:dyDescent="0.4">
      <c r="A36" s="25" t="s">
        <v>151</v>
      </c>
      <c r="B36" s="28" t="s">
        <v>182</v>
      </c>
      <c r="C36" s="28"/>
      <c r="D36" s="28"/>
      <c r="E36" s="61"/>
      <c r="F36" s="28"/>
      <c r="G36" s="23"/>
      <c r="H36" s="23"/>
      <c r="I36" s="4"/>
      <c r="J36" s="4"/>
    </row>
    <row r="37" spans="1:10" ht="21" thickBot="1" x14ac:dyDescent="0.4">
      <c r="A37" s="32" t="s">
        <v>181</v>
      </c>
      <c r="B37" s="28" t="s">
        <v>183</v>
      </c>
      <c r="C37" s="28"/>
      <c r="D37" s="28"/>
      <c r="E37" s="61"/>
      <c r="F37" s="28"/>
      <c r="G37" s="23"/>
      <c r="H37" s="23"/>
      <c r="I37" s="4"/>
      <c r="J37" s="4"/>
    </row>
    <row r="38" spans="1:10" ht="21" thickBot="1" x14ac:dyDescent="0.4">
      <c r="A38" s="32" t="s">
        <v>184</v>
      </c>
      <c r="B38" s="28" t="s">
        <v>185</v>
      </c>
      <c r="C38" s="28"/>
      <c r="D38" s="28"/>
      <c r="E38" s="61"/>
      <c r="F38" s="28"/>
      <c r="G38" s="23"/>
      <c r="H38" s="23"/>
      <c r="I38" s="4"/>
      <c r="J38" s="4"/>
    </row>
    <row r="39" spans="1:10" ht="21" thickBot="1" x14ac:dyDescent="0.4">
      <c r="A39" s="32" t="s">
        <v>186</v>
      </c>
      <c r="B39" s="28" t="s">
        <v>187</v>
      </c>
      <c r="C39" s="28"/>
      <c r="D39" s="28"/>
      <c r="E39" s="59"/>
      <c r="F39" s="61"/>
      <c r="G39" s="23"/>
      <c r="H39" s="23"/>
      <c r="I39" s="4"/>
      <c r="J39" s="4"/>
    </row>
    <row r="40" spans="1:10" ht="21" thickBot="1" x14ac:dyDescent="0.4">
      <c r="A40" s="32" t="s">
        <v>188</v>
      </c>
      <c r="B40" s="28" t="s">
        <v>189</v>
      </c>
      <c r="C40" s="32"/>
      <c r="D40" s="32"/>
      <c r="E40" s="59"/>
      <c r="F40" s="61"/>
      <c r="G40" s="23"/>
      <c r="H40" s="23"/>
      <c r="I40" s="4"/>
      <c r="J40" s="4"/>
    </row>
    <row r="41" spans="1:10" ht="21" thickBot="1" x14ac:dyDescent="0.4">
      <c r="A41" s="32" t="s">
        <v>190</v>
      </c>
      <c r="B41" s="28" t="s">
        <v>191</v>
      </c>
      <c r="C41" s="60">
        <v>15921</v>
      </c>
      <c r="D41" s="60">
        <v>26518</v>
      </c>
      <c r="E41" s="59">
        <v>27388.1</v>
      </c>
      <c r="F41" s="60">
        <v>26518</v>
      </c>
      <c r="G41" s="23">
        <f t="shared" ref="G41:G43" si="5">F41-E41</f>
        <v>-870.09999999999854</v>
      </c>
      <c r="H41" s="23">
        <f t="shared" si="4"/>
        <v>96.823072794388807</v>
      </c>
      <c r="I41" s="4"/>
      <c r="J41" s="4"/>
    </row>
    <row r="42" spans="1:10" ht="16.8" customHeight="1" thickBot="1" x14ac:dyDescent="0.4">
      <c r="A42" s="32" t="s">
        <v>192</v>
      </c>
      <c r="B42" s="28" t="s">
        <v>193</v>
      </c>
      <c r="C42" s="60">
        <v>13101</v>
      </c>
      <c r="D42" s="60">
        <v>23700</v>
      </c>
      <c r="E42" s="59">
        <v>24853.8</v>
      </c>
      <c r="F42" s="60">
        <v>23700</v>
      </c>
      <c r="G42" s="23">
        <f t="shared" si="5"/>
        <v>-1153.7999999999993</v>
      </c>
      <c r="H42" s="23">
        <f t="shared" si="4"/>
        <v>95.357651546242423</v>
      </c>
      <c r="I42" s="4"/>
      <c r="J42" s="4"/>
    </row>
    <row r="43" spans="1:10" ht="24.6" customHeight="1" thickBot="1" x14ac:dyDescent="0.4">
      <c r="A43" s="32" t="s">
        <v>194</v>
      </c>
      <c r="B43" s="28" t="s">
        <v>195</v>
      </c>
      <c r="C43" s="59">
        <f>C31+C41-C32-C34-C42</f>
        <v>-1533</v>
      </c>
      <c r="D43" s="59">
        <f t="shared" ref="D43:F43" si="6">D31+D41-D32-D34-D42</f>
        <v>-2271</v>
      </c>
      <c r="E43" s="59">
        <f>E31+E41-E32-E34-E42</f>
        <v>-2127.4000000000015</v>
      </c>
      <c r="F43" s="59">
        <f t="shared" si="6"/>
        <v>-2271</v>
      </c>
      <c r="G43" s="23">
        <f t="shared" si="5"/>
        <v>-143.59999999999854</v>
      </c>
      <c r="H43" s="23">
        <f t="shared" si="2"/>
        <v>106.75002350286729</v>
      </c>
      <c r="I43" s="4"/>
      <c r="J43" s="4"/>
    </row>
    <row r="44" spans="1:10" ht="21" thickBot="1" x14ac:dyDescent="0.4">
      <c r="A44" s="32" t="s">
        <v>196</v>
      </c>
      <c r="B44" s="34">
        <v>1110</v>
      </c>
      <c r="C44" s="29"/>
      <c r="D44" s="29"/>
      <c r="E44" s="29"/>
      <c r="F44" s="29"/>
      <c r="G44" s="31"/>
      <c r="H44" s="23"/>
      <c r="I44" s="4"/>
      <c r="J44" s="4"/>
    </row>
    <row r="45" spans="1:10" ht="21" thickBot="1" x14ac:dyDescent="0.4">
      <c r="A45" s="32" t="s">
        <v>197</v>
      </c>
      <c r="B45" s="28" t="s">
        <v>198</v>
      </c>
      <c r="C45" s="29"/>
      <c r="D45" s="29"/>
      <c r="E45" s="29"/>
      <c r="F45" s="29"/>
      <c r="G45" s="31"/>
      <c r="H45" s="23"/>
      <c r="I45" s="4"/>
      <c r="J45" s="4"/>
    </row>
    <row r="46" spans="1:10" ht="21" thickBot="1" x14ac:dyDescent="0.4">
      <c r="A46" s="32" t="s">
        <v>199</v>
      </c>
      <c r="B46" s="28" t="s">
        <v>200</v>
      </c>
      <c r="C46" s="29"/>
      <c r="D46" s="29"/>
      <c r="E46" s="29"/>
      <c r="F46" s="29"/>
      <c r="G46" s="31"/>
      <c r="H46" s="23"/>
      <c r="I46" s="4"/>
      <c r="J46" s="4"/>
    </row>
    <row r="47" spans="1:10" ht="21" thickBot="1" x14ac:dyDescent="0.4">
      <c r="A47" s="32" t="s">
        <v>201</v>
      </c>
      <c r="B47" s="28" t="s">
        <v>202</v>
      </c>
      <c r="C47" s="29"/>
      <c r="D47" s="29"/>
      <c r="E47" s="29"/>
      <c r="F47" s="29"/>
      <c r="G47" s="31"/>
      <c r="H47" s="23"/>
      <c r="I47" s="4"/>
      <c r="J47" s="4"/>
    </row>
    <row r="48" spans="1:10" ht="21" thickBot="1" x14ac:dyDescent="0.4">
      <c r="A48" s="32" t="s">
        <v>203</v>
      </c>
      <c r="B48" s="28" t="s">
        <v>204</v>
      </c>
      <c r="C48" s="29"/>
      <c r="D48" s="29"/>
      <c r="E48" s="29"/>
      <c r="F48" s="29"/>
      <c r="G48" s="31"/>
      <c r="H48" s="23"/>
      <c r="I48" s="4"/>
      <c r="J48" s="4"/>
    </row>
    <row r="49" spans="1:10" ht="21" thickBot="1" x14ac:dyDescent="0.4">
      <c r="A49" s="32" t="s">
        <v>205</v>
      </c>
      <c r="B49" s="28" t="s">
        <v>206</v>
      </c>
      <c r="C49" s="29"/>
      <c r="D49" s="29"/>
      <c r="E49" s="29"/>
      <c r="F49" s="29"/>
      <c r="G49" s="31"/>
      <c r="H49" s="23"/>
      <c r="I49" s="4"/>
      <c r="J49" s="4"/>
    </row>
    <row r="50" spans="1:10" ht="21" thickBot="1" x14ac:dyDescent="0.4">
      <c r="A50" s="35" t="s">
        <v>207</v>
      </c>
      <c r="B50" s="28" t="s">
        <v>208</v>
      </c>
      <c r="C50" s="29"/>
      <c r="D50" s="29"/>
      <c r="E50" s="29"/>
      <c r="F50" s="29"/>
      <c r="G50" s="31"/>
      <c r="H50" s="23"/>
      <c r="I50" s="4"/>
      <c r="J50" s="4"/>
    </row>
    <row r="51" spans="1:10" ht="21" thickBot="1" x14ac:dyDescent="0.4">
      <c r="A51" s="32" t="s">
        <v>209</v>
      </c>
      <c r="B51" s="34" t="s">
        <v>210</v>
      </c>
      <c r="C51" s="29"/>
      <c r="D51" s="29"/>
      <c r="E51" s="29"/>
      <c r="F51" s="29"/>
      <c r="G51" s="31"/>
      <c r="H51" s="23"/>
      <c r="I51" s="4"/>
      <c r="J51" s="4"/>
    </row>
    <row r="52" spans="1:10" ht="28.2" customHeight="1" thickBot="1" x14ac:dyDescent="0.4">
      <c r="A52" s="36" t="s">
        <v>211</v>
      </c>
      <c r="B52" s="34" t="s">
        <v>212</v>
      </c>
      <c r="C52" s="80">
        <f>C43</f>
        <v>-1533</v>
      </c>
      <c r="D52" s="80">
        <f>D43</f>
        <v>-2271</v>
      </c>
      <c r="E52" s="80">
        <f t="shared" ref="E52:F52" si="7">E43</f>
        <v>-2127.4000000000015</v>
      </c>
      <c r="F52" s="80">
        <f t="shared" si="7"/>
        <v>-2271</v>
      </c>
      <c r="G52" s="81">
        <f t="shared" si="1"/>
        <v>-143.59999999999854</v>
      </c>
      <c r="H52" s="82">
        <f t="shared" si="2"/>
        <v>106.75002350286729</v>
      </c>
      <c r="I52" s="4"/>
      <c r="J52" s="4"/>
    </row>
    <row r="53" spans="1:10" ht="21" thickBot="1" x14ac:dyDescent="0.4">
      <c r="A53" s="32" t="s">
        <v>213</v>
      </c>
      <c r="B53" s="28" t="s">
        <v>214</v>
      </c>
      <c r="C53" s="58"/>
      <c r="D53" s="58"/>
      <c r="E53" s="58"/>
      <c r="F53" s="58"/>
      <c r="G53" s="31"/>
      <c r="H53" s="23"/>
      <c r="I53" s="4"/>
      <c r="J53" s="4"/>
    </row>
    <row r="54" spans="1:10" ht="21" thickBot="1" x14ac:dyDescent="0.4">
      <c r="A54" s="32" t="s">
        <v>215</v>
      </c>
      <c r="B54" s="34" t="s">
        <v>216</v>
      </c>
      <c r="C54" s="58"/>
      <c r="D54" s="58"/>
      <c r="E54" s="58"/>
      <c r="F54" s="58"/>
      <c r="G54" s="31"/>
      <c r="H54" s="23"/>
      <c r="I54" s="4"/>
      <c r="J54" s="4"/>
    </row>
    <row r="55" spans="1:10" ht="21" thickBot="1" x14ac:dyDescent="0.4">
      <c r="A55" s="32" t="s">
        <v>217</v>
      </c>
      <c r="B55" s="28" t="s">
        <v>218</v>
      </c>
      <c r="C55" s="58"/>
      <c r="D55" s="58"/>
      <c r="E55" s="58"/>
      <c r="F55" s="58"/>
      <c r="G55" s="31"/>
      <c r="H55" s="23"/>
      <c r="I55" s="4"/>
      <c r="J55" s="4"/>
    </row>
    <row r="56" spans="1:10" ht="21" thickBot="1" x14ac:dyDescent="0.4">
      <c r="A56" s="32" t="s">
        <v>219</v>
      </c>
      <c r="B56" s="28" t="s">
        <v>220</v>
      </c>
      <c r="C56" s="58"/>
      <c r="D56" s="58"/>
      <c r="E56" s="58"/>
      <c r="F56" s="58"/>
      <c r="G56" s="31"/>
      <c r="H56" s="23"/>
      <c r="I56" s="4"/>
      <c r="J56" s="4"/>
    </row>
    <row r="57" spans="1:10" ht="26.4" customHeight="1" thickBot="1" x14ac:dyDescent="0.4">
      <c r="A57" s="32" t="s">
        <v>221</v>
      </c>
      <c r="B57" s="28" t="s">
        <v>222</v>
      </c>
      <c r="C57" s="59">
        <f>C52-C53</f>
        <v>-1533</v>
      </c>
      <c r="D57" s="60">
        <f>D52-D53</f>
        <v>-2271</v>
      </c>
      <c r="E57" s="60">
        <f>E52-E53</f>
        <v>-2127.4000000000015</v>
      </c>
      <c r="F57" s="60">
        <f>F52-F53</f>
        <v>-2271</v>
      </c>
      <c r="G57" s="71">
        <f t="shared" si="1"/>
        <v>-143.59999999999854</v>
      </c>
      <c r="H57" s="67">
        <f t="shared" si="2"/>
        <v>106.75002350286729</v>
      </c>
      <c r="I57" s="4"/>
      <c r="J57" s="4"/>
    </row>
    <row r="58" spans="1:10" ht="21" thickBot="1" x14ac:dyDescent="0.4">
      <c r="A58" s="32" t="s">
        <v>223</v>
      </c>
      <c r="B58" s="34" t="s">
        <v>224</v>
      </c>
      <c r="C58" s="58"/>
      <c r="D58" s="58"/>
      <c r="E58" s="58"/>
      <c r="F58" s="57"/>
      <c r="G58" s="31"/>
      <c r="H58" s="23"/>
      <c r="I58" s="4"/>
      <c r="J58" s="4"/>
    </row>
    <row r="59" spans="1:10" ht="21" thickBot="1" x14ac:dyDescent="0.4">
      <c r="A59" s="36" t="s">
        <v>225</v>
      </c>
      <c r="B59" s="28" t="s">
        <v>226</v>
      </c>
      <c r="C59" s="58"/>
      <c r="D59" s="58"/>
      <c r="E59" s="58"/>
      <c r="F59" s="58"/>
      <c r="G59" s="71"/>
      <c r="H59" s="23"/>
      <c r="I59" s="4"/>
      <c r="J59" s="4"/>
    </row>
    <row r="60" spans="1:10" ht="21" thickBot="1" x14ac:dyDescent="0.4">
      <c r="A60" s="36" t="s">
        <v>227</v>
      </c>
      <c r="B60" s="28" t="s">
        <v>228</v>
      </c>
      <c r="C60" s="59">
        <f>C31+C41</f>
        <v>25278</v>
      </c>
      <c r="D60" s="59">
        <f t="shared" ref="D60:E60" si="8">D31+D41</f>
        <v>28208</v>
      </c>
      <c r="E60" s="59">
        <f t="shared" si="8"/>
        <v>31406.699999999997</v>
      </c>
      <c r="F60" s="59">
        <f>F31+F41</f>
        <v>28208</v>
      </c>
      <c r="G60" s="31">
        <f t="shared" si="1"/>
        <v>-3198.6999999999971</v>
      </c>
      <c r="H60" s="23">
        <f t="shared" si="2"/>
        <v>89.81523050813999</v>
      </c>
      <c r="I60" s="4"/>
      <c r="J60" s="4"/>
    </row>
    <row r="61" spans="1:10" ht="21" thickBot="1" x14ac:dyDescent="0.4">
      <c r="A61" s="32" t="s">
        <v>229</v>
      </c>
      <c r="B61" s="28" t="s">
        <v>230</v>
      </c>
      <c r="C61" s="59">
        <f>C32+C42+C34+C53</f>
        <v>26811</v>
      </c>
      <c r="D61" s="59">
        <f t="shared" ref="D61:F61" si="9">D32+D42+D34</f>
        <v>30479</v>
      </c>
      <c r="E61" s="59">
        <f t="shared" si="9"/>
        <v>33534.1</v>
      </c>
      <c r="F61" s="59">
        <f t="shared" si="9"/>
        <v>30479</v>
      </c>
      <c r="G61" s="31">
        <f t="shared" si="1"/>
        <v>-3055.0999999999985</v>
      </c>
      <c r="H61" s="23">
        <f t="shared" si="2"/>
        <v>90.889572107198347</v>
      </c>
      <c r="I61" s="4"/>
      <c r="J61" s="4"/>
    </row>
    <row r="62" spans="1:10" ht="21" thickBot="1" x14ac:dyDescent="0.4">
      <c r="A62" s="32" t="s">
        <v>231</v>
      </c>
      <c r="B62" s="30"/>
      <c r="C62" s="95"/>
      <c r="D62" s="90"/>
      <c r="E62" s="90"/>
      <c r="F62" s="96"/>
      <c r="G62" s="31"/>
      <c r="H62" s="23"/>
      <c r="I62" s="4"/>
      <c r="J62" s="4"/>
    </row>
    <row r="63" spans="1:10" ht="21" thickBot="1" x14ac:dyDescent="0.4">
      <c r="A63" s="68" t="s">
        <v>249</v>
      </c>
      <c r="B63" s="28" t="s">
        <v>232</v>
      </c>
      <c r="C63" s="59">
        <f>C64+C65+C66</f>
        <v>5574</v>
      </c>
      <c r="D63" s="59">
        <f t="shared" ref="D63:G63" si="10">D64+D65+D66</f>
        <v>2545.6999999999998</v>
      </c>
      <c r="E63" s="59">
        <f t="shared" si="10"/>
        <v>2813</v>
      </c>
      <c r="F63" s="59">
        <f t="shared" si="10"/>
        <v>2545.6999999999998</v>
      </c>
      <c r="G63" s="59">
        <f t="shared" si="10"/>
        <v>-267.3</v>
      </c>
      <c r="H63" s="23">
        <f t="shared" si="2"/>
        <v>90.497689299680047</v>
      </c>
      <c r="I63" s="4"/>
      <c r="J63" s="4"/>
    </row>
    <row r="64" spans="1:10" ht="21" thickBot="1" x14ac:dyDescent="0.4">
      <c r="A64" s="32" t="s">
        <v>233</v>
      </c>
      <c r="B64" s="28" t="s">
        <v>234</v>
      </c>
      <c r="C64" s="58">
        <v>3362.9</v>
      </c>
      <c r="D64" s="58">
        <v>979</v>
      </c>
      <c r="E64" s="73">
        <v>1447.8</v>
      </c>
      <c r="F64" s="58">
        <v>979</v>
      </c>
      <c r="G64" s="23">
        <f t="shared" si="1"/>
        <v>-468.79999999999995</v>
      </c>
      <c r="H64" s="23">
        <f t="shared" si="2"/>
        <v>67.619836994059952</v>
      </c>
      <c r="I64" s="4"/>
      <c r="J64" s="4"/>
    </row>
    <row r="65" spans="1:10" s="16" customFormat="1" ht="21" thickBot="1" x14ac:dyDescent="0.4">
      <c r="A65" s="37" t="s">
        <v>145</v>
      </c>
      <c r="B65" s="38" t="s">
        <v>146</v>
      </c>
      <c r="C65" s="62">
        <v>1904.2</v>
      </c>
      <c r="D65" s="62">
        <v>1431.7</v>
      </c>
      <c r="E65" s="70">
        <v>1202.4000000000001</v>
      </c>
      <c r="F65" s="62">
        <v>1431.7</v>
      </c>
      <c r="G65" s="31">
        <f t="shared" ref="G65" si="11">F65-E65</f>
        <v>229.29999999999995</v>
      </c>
      <c r="H65" s="23">
        <f t="shared" ref="H65" si="12">F65/E65*100</f>
        <v>119.07019294743846</v>
      </c>
      <c r="I65" s="15"/>
      <c r="J65" s="15"/>
    </row>
    <row r="66" spans="1:10" ht="21" thickBot="1" x14ac:dyDescent="0.4">
      <c r="A66" s="25" t="s">
        <v>147</v>
      </c>
      <c r="B66" s="28" t="s">
        <v>235</v>
      </c>
      <c r="C66" s="58">
        <v>306.89999999999998</v>
      </c>
      <c r="D66" s="58">
        <v>135</v>
      </c>
      <c r="E66" s="63">
        <v>162.80000000000001</v>
      </c>
      <c r="F66" s="58">
        <v>135</v>
      </c>
      <c r="G66" s="31">
        <f t="shared" si="1"/>
        <v>-27.800000000000011</v>
      </c>
      <c r="H66" s="23">
        <f t="shared" si="2"/>
        <v>82.923832923832919</v>
      </c>
      <c r="I66" s="4"/>
      <c r="J66" s="4"/>
    </row>
    <row r="67" spans="1:10" ht="21" thickBot="1" x14ac:dyDescent="0.4">
      <c r="A67" s="35" t="s">
        <v>144</v>
      </c>
      <c r="B67" s="28" t="s">
        <v>236</v>
      </c>
      <c r="C67" s="58">
        <v>14961</v>
      </c>
      <c r="D67" s="58">
        <v>17767</v>
      </c>
      <c r="E67" s="61">
        <v>17680</v>
      </c>
      <c r="F67" s="58">
        <v>17767</v>
      </c>
      <c r="G67" s="31">
        <f t="shared" si="1"/>
        <v>87</v>
      </c>
      <c r="H67" s="23">
        <f t="shared" si="2"/>
        <v>100.4920814479638</v>
      </c>
      <c r="I67" s="4"/>
      <c r="J67" s="4"/>
    </row>
    <row r="68" spans="1:10" ht="21" thickBot="1" x14ac:dyDescent="0.4">
      <c r="A68" s="68" t="s">
        <v>246</v>
      </c>
      <c r="B68" s="28" t="s">
        <v>237</v>
      </c>
      <c r="C68" s="58">
        <v>3307</v>
      </c>
      <c r="D68" s="58">
        <v>3933</v>
      </c>
      <c r="E68" s="63">
        <v>4305</v>
      </c>
      <c r="F68" s="58">
        <v>3933</v>
      </c>
      <c r="G68" s="31">
        <f t="shared" si="1"/>
        <v>-372</v>
      </c>
      <c r="H68" s="23">
        <f t="shared" si="2"/>
        <v>91.358885017421599</v>
      </c>
      <c r="I68" s="4"/>
      <c r="J68" s="4"/>
    </row>
    <row r="69" spans="1:10" ht="21" thickBot="1" x14ac:dyDescent="0.4">
      <c r="A69" s="68" t="s">
        <v>247</v>
      </c>
      <c r="B69" s="28" t="s">
        <v>238</v>
      </c>
      <c r="C69" s="58">
        <v>1848</v>
      </c>
      <c r="D69" s="58">
        <v>3307</v>
      </c>
      <c r="E69" s="63">
        <v>2733.3</v>
      </c>
      <c r="F69" s="58">
        <v>3307</v>
      </c>
      <c r="G69" s="23">
        <f>F69-E69</f>
        <v>573.69999999999982</v>
      </c>
      <c r="H69" s="23">
        <f t="shared" si="2"/>
        <v>120.98928035707752</v>
      </c>
      <c r="I69" s="4"/>
      <c r="J69" s="4"/>
    </row>
    <row r="70" spans="1:10" ht="20.399999999999999" x14ac:dyDescent="0.35">
      <c r="A70" s="24"/>
      <c r="B70" s="39"/>
      <c r="C70" s="24"/>
      <c r="D70" s="24"/>
      <c r="E70" s="24"/>
      <c r="F70" s="24"/>
      <c r="G70" s="24"/>
      <c r="H70" s="24"/>
      <c r="I70" s="4"/>
      <c r="J70" s="4"/>
    </row>
    <row r="71" spans="1:10" ht="20.399999999999999" x14ac:dyDescent="0.35">
      <c r="A71" s="40"/>
      <c r="B71" s="39"/>
      <c r="C71" s="24"/>
      <c r="D71" s="24"/>
      <c r="E71" s="24"/>
      <c r="F71" s="24"/>
      <c r="G71" s="24"/>
      <c r="H71" s="24"/>
      <c r="I71" s="4"/>
      <c r="J71" s="4"/>
    </row>
    <row r="72" spans="1:10" ht="20.399999999999999" x14ac:dyDescent="0.35">
      <c r="A72" s="24"/>
      <c r="B72" s="39"/>
      <c r="C72" s="24"/>
      <c r="D72" s="24"/>
      <c r="E72" s="24"/>
      <c r="F72" s="24"/>
      <c r="G72" s="24"/>
      <c r="H72" s="24"/>
      <c r="I72" s="4"/>
      <c r="J72" s="4"/>
    </row>
    <row r="73" spans="1:10" ht="20.399999999999999" x14ac:dyDescent="0.35">
      <c r="A73" s="87" t="s">
        <v>21</v>
      </c>
      <c r="B73" s="88"/>
      <c r="C73" s="88"/>
      <c r="D73" s="88"/>
      <c r="E73" s="88"/>
      <c r="F73" s="88"/>
      <c r="G73" s="88"/>
      <c r="H73" s="88"/>
      <c r="I73" s="4"/>
      <c r="J73" s="4"/>
    </row>
    <row r="74" spans="1:10" ht="21" thickBot="1" x14ac:dyDescent="0.4">
      <c r="A74" s="24"/>
      <c r="B74" s="39"/>
      <c r="C74" s="24"/>
      <c r="D74" s="24"/>
      <c r="E74" s="24"/>
      <c r="F74" s="24"/>
      <c r="G74" s="24"/>
      <c r="H74" s="24"/>
      <c r="I74" s="4"/>
      <c r="J74" s="4"/>
    </row>
    <row r="75" spans="1:10" ht="21" thickBot="1" x14ac:dyDescent="0.4">
      <c r="A75" s="28" t="s">
        <v>12</v>
      </c>
      <c r="B75" s="28" t="s">
        <v>22</v>
      </c>
      <c r="C75" s="34" t="s">
        <v>14</v>
      </c>
      <c r="D75" s="34" t="s">
        <v>15</v>
      </c>
      <c r="E75" s="34" t="s">
        <v>16</v>
      </c>
      <c r="F75" s="28" t="s">
        <v>17</v>
      </c>
      <c r="G75" s="34" t="s">
        <v>18</v>
      </c>
      <c r="H75" s="28" t="s">
        <v>19</v>
      </c>
      <c r="I75" s="4"/>
      <c r="J75" s="4"/>
    </row>
    <row r="76" spans="1:10" ht="21" thickBot="1" x14ac:dyDescent="0.4">
      <c r="A76" s="68" t="s">
        <v>248</v>
      </c>
      <c r="B76" s="28" t="s">
        <v>239</v>
      </c>
      <c r="C76" s="58">
        <v>1121</v>
      </c>
      <c r="D76" s="63">
        <v>2918</v>
      </c>
      <c r="E76" s="63">
        <v>6002.8</v>
      </c>
      <c r="F76" s="58">
        <v>2918</v>
      </c>
      <c r="G76" s="23">
        <f t="shared" ref="G76:G77" si="13">F76-E76</f>
        <v>-3084.8</v>
      </c>
      <c r="H76" s="23">
        <f t="shared" ref="H76:H77" si="14">F76/E76*100</f>
        <v>48.610648364096754</v>
      </c>
      <c r="I76" s="4"/>
      <c r="J76" s="4"/>
    </row>
    <row r="77" spans="1:10" ht="21" thickBot="1" x14ac:dyDescent="0.4">
      <c r="A77" s="32" t="s">
        <v>23</v>
      </c>
      <c r="B77" s="28" t="s">
        <v>240</v>
      </c>
      <c r="C77" s="59">
        <f>C63+C67+C68+C69+C76</f>
        <v>26811</v>
      </c>
      <c r="D77" s="59">
        <f t="shared" ref="D77:F77" si="15">D63+D67+D68+D69+D76</f>
        <v>30470.7</v>
      </c>
      <c r="E77" s="59">
        <f t="shared" si="15"/>
        <v>33534.1</v>
      </c>
      <c r="F77" s="59">
        <f t="shared" si="15"/>
        <v>30470.7</v>
      </c>
      <c r="G77" s="67">
        <f t="shared" si="13"/>
        <v>-3063.3999999999978</v>
      </c>
      <c r="H77" s="67">
        <f t="shared" si="14"/>
        <v>90.864821182020691</v>
      </c>
      <c r="I77" s="4"/>
      <c r="J77" s="4"/>
    </row>
    <row r="78" spans="1:10" ht="21" thickBot="1" x14ac:dyDescent="0.4">
      <c r="A78" s="84" t="s">
        <v>24</v>
      </c>
      <c r="B78" s="85"/>
      <c r="C78" s="85"/>
      <c r="D78" s="85"/>
      <c r="E78" s="85"/>
      <c r="F78" s="85"/>
      <c r="G78" s="85"/>
      <c r="H78" s="86"/>
      <c r="I78" s="4"/>
      <c r="J78" s="4"/>
    </row>
    <row r="79" spans="1:10" ht="21" thickBot="1" x14ac:dyDescent="0.4">
      <c r="A79" s="97" t="s">
        <v>25</v>
      </c>
      <c r="B79" s="98"/>
      <c r="C79" s="98"/>
      <c r="D79" s="98"/>
      <c r="E79" s="98"/>
      <c r="F79" s="98"/>
      <c r="G79" s="98"/>
      <c r="H79" s="99"/>
      <c r="I79" s="4"/>
      <c r="J79" s="4"/>
    </row>
    <row r="80" spans="1:10" ht="28.2" thickBot="1" x14ac:dyDescent="0.4">
      <c r="A80" s="41" t="s">
        <v>26</v>
      </c>
      <c r="B80" s="34" t="s">
        <v>27</v>
      </c>
      <c r="C80" s="42"/>
      <c r="D80" s="42"/>
      <c r="E80" s="42"/>
      <c r="F80" s="42"/>
      <c r="G80" s="43"/>
      <c r="H80" s="43"/>
      <c r="I80" s="4"/>
      <c r="J80" s="4"/>
    </row>
    <row r="81" spans="1:10" ht="21" thickBot="1" x14ac:dyDescent="0.4">
      <c r="A81" s="44" t="s">
        <v>28</v>
      </c>
      <c r="B81" s="28" t="s">
        <v>29</v>
      </c>
      <c r="C81" s="42"/>
      <c r="D81" s="42"/>
      <c r="E81" s="42"/>
      <c r="F81" s="42"/>
      <c r="G81" s="43"/>
      <c r="H81" s="43"/>
      <c r="I81" s="4"/>
      <c r="J81" s="4"/>
    </row>
    <row r="82" spans="1:10" ht="21" thickBot="1" x14ac:dyDescent="0.4">
      <c r="A82" s="44" t="s">
        <v>30</v>
      </c>
      <c r="B82" s="28" t="s">
        <v>31</v>
      </c>
      <c r="C82" s="42"/>
      <c r="D82" s="42"/>
      <c r="E82" s="42"/>
      <c r="F82" s="42"/>
      <c r="G82" s="43"/>
      <c r="H82" s="43"/>
      <c r="I82" s="4"/>
      <c r="J82" s="4"/>
    </row>
    <row r="83" spans="1:10" ht="21" thickBot="1" x14ac:dyDescent="0.4">
      <c r="A83" s="44" t="s">
        <v>32</v>
      </c>
      <c r="B83" s="28" t="s">
        <v>33</v>
      </c>
      <c r="C83" s="42"/>
      <c r="D83" s="42"/>
      <c r="E83" s="42"/>
      <c r="F83" s="42"/>
      <c r="G83" s="43"/>
      <c r="H83" s="43"/>
      <c r="I83" s="4"/>
      <c r="J83" s="4"/>
    </row>
    <row r="84" spans="1:10" ht="21" thickBot="1" x14ac:dyDescent="0.4">
      <c r="A84" s="44" t="s">
        <v>34</v>
      </c>
      <c r="B84" s="28" t="s">
        <v>35</v>
      </c>
      <c r="C84" s="42"/>
      <c r="D84" s="42"/>
      <c r="E84" s="42"/>
      <c r="F84" s="42"/>
      <c r="G84" s="43"/>
      <c r="H84" s="43"/>
      <c r="I84" s="4"/>
      <c r="J84" s="4"/>
    </row>
    <row r="85" spans="1:10" ht="21" thickBot="1" x14ac:dyDescent="0.4">
      <c r="A85" s="44" t="s">
        <v>36</v>
      </c>
      <c r="B85" s="28" t="s">
        <v>37</v>
      </c>
      <c r="C85" s="42"/>
      <c r="D85" s="42"/>
      <c r="E85" s="42"/>
      <c r="F85" s="42"/>
      <c r="G85" s="43"/>
      <c r="H85" s="43"/>
      <c r="I85" s="4"/>
      <c r="J85" s="4"/>
    </row>
    <row r="86" spans="1:10" ht="21" thickBot="1" x14ac:dyDescent="0.4">
      <c r="A86" s="45" t="s">
        <v>38</v>
      </c>
      <c r="B86" s="28" t="s">
        <v>39</v>
      </c>
      <c r="C86" s="42"/>
      <c r="D86" s="42"/>
      <c r="E86" s="42"/>
      <c r="F86" s="42"/>
      <c r="G86" s="43"/>
      <c r="H86" s="43"/>
      <c r="I86" s="4"/>
      <c r="J86" s="4"/>
    </row>
    <row r="87" spans="1:10" ht="28.2" thickBot="1" x14ac:dyDescent="0.4">
      <c r="A87" s="41" t="s">
        <v>40</v>
      </c>
      <c r="B87" s="34" t="s">
        <v>41</v>
      </c>
      <c r="C87" s="42"/>
      <c r="D87" s="42"/>
      <c r="E87" s="42"/>
      <c r="F87" s="42"/>
      <c r="G87" s="43"/>
      <c r="H87" s="43"/>
      <c r="I87" s="4"/>
      <c r="J87" s="4"/>
    </row>
    <row r="88" spans="1:10" ht="21" thickBot="1" x14ac:dyDescent="0.4">
      <c r="A88" s="89" t="s">
        <v>245</v>
      </c>
      <c r="B88" s="90"/>
      <c r="C88" s="90"/>
      <c r="D88" s="90"/>
      <c r="E88" s="90"/>
      <c r="F88" s="90"/>
      <c r="G88" s="90"/>
      <c r="H88" s="91"/>
      <c r="I88" s="4"/>
      <c r="J88" s="4"/>
    </row>
    <row r="89" spans="1:10" ht="27" thickBot="1" x14ac:dyDescent="0.4">
      <c r="A89" s="17" t="s">
        <v>148</v>
      </c>
      <c r="B89" s="34" t="s">
        <v>42</v>
      </c>
      <c r="C89" s="42"/>
      <c r="D89" s="42"/>
      <c r="E89" s="42"/>
      <c r="F89" s="42"/>
      <c r="G89" s="43"/>
      <c r="H89" s="43"/>
      <c r="I89" s="4"/>
      <c r="J89" s="4"/>
    </row>
    <row r="90" spans="1:10" ht="29.4" customHeight="1" thickBot="1" x14ac:dyDescent="0.4">
      <c r="A90" s="46" t="s">
        <v>43</v>
      </c>
      <c r="B90" s="34" t="s">
        <v>44</v>
      </c>
      <c r="C90" s="59">
        <f>C91+C92+C95+C99+C96</f>
        <v>5878.6</v>
      </c>
      <c r="D90" s="59">
        <f>D91+D92+D95+D99+D96</f>
        <v>7402.3</v>
      </c>
      <c r="E90" s="59">
        <f>E91+E92+E95+E96+E99+E93</f>
        <v>7842.2</v>
      </c>
      <c r="F90" s="59">
        <f t="shared" ref="F90" si="16">F91+F92+F95+F99+F96</f>
        <v>7402.3</v>
      </c>
      <c r="G90" s="67">
        <f t="shared" ref="G90:G100" si="17">F90-E90</f>
        <v>-439.89999999999964</v>
      </c>
      <c r="H90" s="67">
        <f t="shared" ref="H90:H100" si="18">F90/E90*100</f>
        <v>94.390604677258935</v>
      </c>
      <c r="I90" s="4"/>
      <c r="J90" s="4"/>
    </row>
    <row r="91" spans="1:10" ht="21" thickBot="1" x14ac:dyDescent="0.4">
      <c r="A91" s="32" t="s">
        <v>45</v>
      </c>
      <c r="B91" s="28" t="s">
        <v>46</v>
      </c>
      <c r="C91" s="58">
        <v>2503.8000000000002</v>
      </c>
      <c r="D91" s="58">
        <v>3292.4</v>
      </c>
      <c r="E91" s="61">
        <v>3412.7</v>
      </c>
      <c r="F91" s="58">
        <v>3292.4</v>
      </c>
      <c r="G91" s="23">
        <f t="shared" si="17"/>
        <v>-120.29999999999973</v>
      </c>
      <c r="H91" s="23">
        <f t="shared" si="18"/>
        <v>96.474931872124714</v>
      </c>
      <c r="I91" s="4"/>
      <c r="J91" s="4"/>
    </row>
    <row r="92" spans="1:10" ht="21" thickBot="1" x14ac:dyDescent="0.4">
      <c r="A92" s="36" t="s">
        <v>47</v>
      </c>
      <c r="B92" s="28" t="s">
        <v>48</v>
      </c>
      <c r="C92" s="58">
        <v>159.30000000000001</v>
      </c>
      <c r="D92" s="58">
        <v>79.400000000000006</v>
      </c>
      <c r="E92" s="61">
        <v>159.6</v>
      </c>
      <c r="F92" s="58">
        <v>79.400000000000006</v>
      </c>
      <c r="G92" s="23">
        <f t="shared" si="17"/>
        <v>-80.199999999999989</v>
      </c>
      <c r="H92" s="23">
        <f t="shared" si="18"/>
        <v>49.749373433583969</v>
      </c>
      <c r="I92" s="4"/>
      <c r="J92" s="4"/>
    </row>
    <row r="93" spans="1:10" ht="28.2" thickBot="1" x14ac:dyDescent="0.4">
      <c r="A93" s="46" t="s">
        <v>49</v>
      </c>
      <c r="B93" s="34" t="s">
        <v>50</v>
      </c>
      <c r="C93" s="58">
        <v>115.5</v>
      </c>
      <c r="D93" s="58"/>
      <c r="E93" s="61"/>
      <c r="F93" s="58"/>
      <c r="G93" s="23">
        <f t="shared" ref="G93" si="19">F93-E93</f>
        <v>0</v>
      </c>
      <c r="H93" s="23"/>
      <c r="I93" s="4"/>
      <c r="J93" s="4"/>
    </row>
    <row r="94" spans="1:10" ht="28.2" thickBot="1" x14ac:dyDescent="0.4">
      <c r="A94" s="46" t="s">
        <v>51</v>
      </c>
      <c r="B94" s="34" t="s">
        <v>52</v>
      </c>
      <c r="C94" s="58"/>
      <c r="D94" s="58"/>
      <c r="E94" s="58"/>
      <c r="F94" s="58"/>
      <c r="G94" s="23"/>
      <c r="H94" s="23"/>
      <c r="I94" s="4"/>
      <c r="J94" s="4"/>
    </row>
    <row r="95" spans="1:10" ht="28.2" thickBot="1" x14ac:dyDescent="0.4">
      <c r="A95" s="46" t="s">
        <v>53</v>
      </c>
      <c r="B95" s="34" t="s">
        <v>54</v>
      </c>
      <c r="C95" s="58">
        <v>173</v>
      </c>
      <c r="D95" s="58"/>
      <c r="E95" s="69">
        <v>92.4</v>
      </c>
      <c r="F95" s="58"/>
      <c r="G95" s="23">
        <f t="shared" si="17"/>
        <v>-92.4</v>
      </c>
      <c r="H95" s="23">
        <f t="shared" si="18"/>
        <v>0</v>
      </c>
      <c r="I95" s="4"/>
      <c r="J95" s="4"/>
    </row>
    <row r="96" spans="1:10" ht="21" thickBot="1" x14ac:dyDescent="0.4">
      <c r="A96" s="36" t="s">
        <v>55</v>
      </c>
      <c r="B96" s="28" t="s">
        <v>56</v>
      </c>
      <c r="C96" s="58"/>
      <c r="D96" s="58"/>
      <c r="E96" s="58"/>
      <c r="F96" s="58"/>
      <c r="G96" s="23"/>
      <c r="H96" s="23"/>
      <c r="I96" s="4"/>
      <c r="J96" s="4"/>
    </row>
    <row r="97" spans="1:10" ht="21" thickBot="1" x14ac:dyDescent="0.4">
      <c r="A97" s="32" t="s">
        <v>57</v>
      </c>
      <c r="B97" s="28" t="s">
        <v>58</v>
      </c>
      <c r="C97" s="59">
        <f t="shared" ref="C97:D97" si="20">C99</f>
        <v>3042.5</v>
      </c>
      <c r="D97" s="59">
        <f t="shared" si="20"/>
        <v>4030.5</v>
      </c>
      <c r="E97" s="59">
        <f>E99</f>
        <v>4177.5</v>
      </c>
      <c r="F97" s="59">
        <f>F99</f>
        <v>4030.5</v>
      </c>
      <c r="G97" s="23">
        <f t="shared" ref="G97" si="21">F97-E97</f>
        <v>-147</v>
      </c>
      <c r="H97" s="23">
        <f t="shared" ref="H97" si="22">F97/E97*100</f>
        <v>96.481149012567329</v>
      </c>
      <c r="I97" s="4"/>
      <c r="J97" s="4"/>
    </row>
    <row r="98" spans="1:10" ht="28.2" thickBot="1" x14ac:dyDescent="0.4">
      <c r="A98" s="46" t="s">
        <v>59</v>
      </c>
      <c r="B98" s="34" t="s">
        <v>60</v>
      </c>
      <c r="C98" s="58"/>
      <c r="D98" s="58"/>
      <c r="E98" s="58"/>
      <c r="F98" s="58"/>
      <c r="G98" s="23"/>
      <c r="H98" s="23"/>
      <c r="I98" s="4"/>
      <c r="J98" s="4"/>
    </row>
    <row r="99" spans="1:10" ht="16.2" customHeight="1" thickBot="1" x14ac:dyDescent="0.4">
      <c r="A99" s="32" t="s">
        <v>61</v>
      </c>
      <c r="B99" s="28" t="s">
        <v>62</v>
      </c>
      <c r="C99" s="58">
        <v>3042.5</v>
      </c>
      <c r="D99" s="58">
        <v>4030.5</v>
      </c>
      <c r="E99" s="58">
        <v>4177.5</v>
      </c>
      <c r="F99" s="58">
        <v>4030.5</v>
      </c>
      <c r="G99" s="23">
        <f t="shared" si="17"/>
        <v>-147</v>
      </c>
      <c r="H99" s="23">
        <f t="shared" si="18"/>
        <v>96.481149012567329</v>
      </c>
      <c r="I99" s="4"/>
      <c r="J99" s="4"/>
    </row>
    <row r="100" spans="1:10" ht="21" thickBot="1" x14ac:dyDescent="0.4">
      <c r="A100" s="36" t="s">
        <v>23</v>
      </c>
      <c r="B100" s="28" t="s">
        <v>63</v>
      </c>
      <c r="C100" s="59">
        <f>C90</f>
        <v>5878.6</v>
      </c>
      <c r="D100" s="59">
        <f t="shared" ref="D100:F100" si="23">D90</f>
        <v>7402.3</v>
      </c>
      <c r="E100" s="59">
        <f t="shared" si="23"/>
        <v>7842.2</v>
      </c>
      <c r="F100" s="59">
        <f t="shared" si="23"/>
        <v>7402.3</v>
      </c>
      <c r="G100" s="67">
        <f t="shared" si="17"/>
        <v>-439.89999999999964</v>
      </c>
      <c r="H100" s="67">
        <f t="shared" si="18"/>
        <v>94.390604677258935</v>
      </c>
      <c r="I100" s="4"/>
      <c r="J100" s="4"/>
    </row>
    <row r="101" spans="1:10" ht="21" thickBot="1" x14ac:dyDescent="0.4">
      <c r="A101" s="84" t="s">
        <v>64</v>
      </c>
      <c r="B101" s="85"/>
      <c r="C101" s="85"/>
      <c r="D101" s="85"/>
      <c r="E101" s="85"/>
      <c r="F101" s="85"/>
      <c r="G101" s="85"/>
      <c r="H101" s="86"/>
      <c r="I101" s="4"/>
      <c r="J101" s="4"/>
    </row>
    <row r="102" spans="1:10" ht="21" thickBot="1" x14ac:dyDescent="0.4">
      <c r="A102" s="32" t="s">
        <v>65</v>
      </c>
      <c r="B102" s="28" t="s">
        <v>66</v>
      </c>
      <c r="C102" s="58">
        <v>68</v>
      </c>
      <c r="D102" s="58">
        <v>41</v>
      </c>
      <c r="E102" s="58">
        <v>2</v>
      </c>
      <c r="F102" s="58">
        <v>41</v>
      </c>
      <c r="G102" s="23">
        <f t="shared" ref="G102:G103" si="24">F102-E102</f>
        <v>39</v>
      </c>
      <c r="H102" s="23">
        <f t="shared" ref="H102:H103" si="25">F102/E102*100</f>
        <v>2050</v>
      </c>
      <c r="I102" s="4"/>
      <c r="J102" s="4"/>
    </row>
    <row r="103" spans="1:10" ht="21" thickBot="1" x14ac:dyDescent="0.4">
      <c r="A103" s="32" t="s">
        <v>67</v>
      </c>
      <c r="B103" s="28" t="s">
        <v>68</v>
      </c>
      <c r="C103" s="58">
        <v>41</v>
      </c>
      <c r="D103" s="58">
        <v>496</v>
      </c>
      <c r="E103" s="58">
        <v>2</v>
      </c>
      <c r="F103" s="58">
        <v>496</v>
      </c>
      <c r="G103" s="23">
        <f t="shared" si="24"/>
        <v>494</v>
      </c>
      <c r="H103" s="23">
        <f t="shared" si="25"/>
        <v>24800</v>
      </c>
      <c r="I103" s="4"/>
      <c r="J103" s="4"/>
    </row>
    <row r="104" spans="1:10" ht="21" thickBot="1" x14ac:dyDescent="0.4">
      <c r="A104" s="84" t="s">
        <v>69</v>
      </c>
      <c r="B104" s="85"/>
      <c r="C104" s="85"/>
      <c r="D104" s="85"/>
      <c r="E104" s="85"/>
      <c r="F104" s="85"/>
      <c r="G104" s="85"/>
      <c r="H104" s="86"/>
      <c r="I104" s="4"/>
      <c r="J104" s="4"/>
    </row>
    <row r="105" spans="1:10" ht="21" thickBot="1" x14ac:dyDescent="0.4">
      <c r="A105" s="32" t="s">
        <v>70</v>
      </c>
      <c r="B105" s="28" t="s">
        <v>71</v>
      </c>
      <c r="C105" s="58">
        <v>36797</v>
      </c>
      <c r="D105" s="63">
        <v>54602</v>
      </c>
      <c r="E105" s="63">
        <v>65002.5</v>
      </c>
      <c r="F105" s="63">
        <v>54602</v>
      </c>
      <c r="G105" s="23">
        <f t="shared" ref="G105" si="26">F105-E105</f>
        <v>-10400.5</v>
      </c>
      <c r="H105" s="23">
        <f t="shared" ref="H105" si="27">F105/E105*100</f>
        <v>83.999846159763081</v>
      </c>
      <c r="I105" s="4"/>
      <c r="J105" s="4"/>
    </row>
    <row r="106" spans="1:10" ht="21" thickBot="1" x14ac:dyDescent="0.4">
      <c r="A106" s="32" t="s">
        <v>72</v>
      </c>
      <c r="B106" s="28" t="s">
        <v>71</v>
      </c>
      <c r="C106" s="58">
        <v>36797</v>
      </c>
      <c r="D106" s="58">
        <v>54602</v>
      </c>
      <c r="E106" s="58">
        <v>65002.5</v>
      </c>
      <c r="F106" s="58">
        <v>54602</v>
      </c>
      <c r="G106" s="23">
        <f t="shared" ref="G106" si="28">F106-E106</f>
        <v>-10400.5</v>
      </c>
      <c r="H106" s="23">
        <f t="shared" ref="H106" si="29">F106/E106*100</f>
        <v>83.999846159763081</v>
      </c>
      <c r="I106" s="4"/>
      <c r="J106" s="4"/>
    </row>
    <row r="107" spans="1:10" ht="21" thickBot="1" x14ac:dyDescent="0.4">
      <c r="A107" s="32" t="s">
        <v>73</v>
      </c>
      <c r="B107" s="28" t="s">
        <v>74</v>
      </c>
      <c r="C107" s="30"/>
      <c r="D107" s="58"/>
      <c r="E107" s="30"/>
      <c r="F107" s="58"/>
      <c r="G107" s="23"/>
      <c r="H107" s="23"/>
      <c r="I107" s="4"/>
      <c r="J107" s="4"/>
    </row>
    <row r="108" spans="1:10" ht="21" thickBot="1" x14ac:dyDescent="0.4">
      <c r="A108" s="32" t="s">
        <v>75</v>
      </c>
      <c r="B108" s="28" t="s">
        <v>76</v>
      </c>
      <c r="C108" s="58">
        <v>36797</v>
      </c>
      <c r="D108" s="63">
        <v>54602</v>
      </c>
      <c r="E108" s="63">
        <v>65002.5</v>
      </c>
      <c r="F108" s="63">
        <v>54602</v>
      </c>
      <c r="G108" s="23">
        <f t="shared" ref="G108" si="30">F108-E108</f>
        <v>-10400.5</v>
      </c>
      <c r="H108" s="23">
        <f t="shared" ref="H108" si="31">F108/E108*100</f>
        <v>83.999846159763081</v>
      </c>
      <c r="I108" s="4"/>
      <c r="J108" s="4"/>
    </row>
    <row r="109" spans="1:10" ht="21" thickBot="1" x14ac:dyDescent="0.4">
      <c r="A109" s="32" t="s">
        <v>77</v>
      </c>
      <c r="B109" s="28" t="s">
        <v>78</v>
      </c>
      <c r="C109" s="42"/>
      <c r="D109" s="48"/>
      <c r="E109" s="42"/>
      <c r="F109" s="47"/>
      <c r="G109" s="23"/>
      <c r="H109" s="23"/>
      <c r="I109" s="4"/>
      <c r="J109" s="4"/>
    </row>
    <row r="110" spans="1:10" ht="21" thickBot="1" x14ac:dyDescent="0.4">
      <c r="A110" s="32" t="s">
        <v>79</v>
      </c>
      <c r="B110" s="28" t="s">
        <v>80</v>
      </c>
      <c r="C110" s="42"/>
      <c r="D110" s="48"/>
      <c r="E110" s="42"/>
      <c r="F110" s="47"/>
      <c r="G110" s="23"/>
      <c r="H110" s="23"/>
      <c r="I110" s="4"/>
      <c r="J110" s="4"/>
    </row>
    <row r="111" spans="1:10" ht="21" thickBot="1" x14ac:dyDescent="0.4">
      <c r="A111" s="84" t="s">
        <v>81</v>
      </c>
      <c r="B111" s="85"/>
      <c r="C111" s="85"/>
      <c r="D111" s="85"/>
      <c r="E111" s="85"/>
      <c r="F111" s="85"/>
      <c r="G111" s="85"/>
      <c r="H111" s="86"/>
      <c r="I111" s="4"/>
      <c r="J111" s="4"/>
    </row>
    <row r="112" spans="1:10" ht="21" thickBot="1" x14ac:dyDescent="0.4">
      <c r="A112" s="25" t="s">
        <v>82</v>
      </c>
      <c r="B112" s="28" t="s">
        <v>80</v>
      </c>
      <c r="C112" s="42"/>
      <c r="D112" s="42"/>
      <c r="E112" s="42"/>
      <c r="F112" s="42"/>
      <c r="G112" s="43"/>
      <c r="H112" s="43"/>
      <c r="I112" s="4"/>
      <c r="J112" s="4"/>
    </row>
    <row r="113" spans="1:10" ht="21" thickBot="1" x14ac:dyDescent="0.4">
      <c r="A113" s="84" t="s">
        <v>83</v>
      </c>
      <c r="B113" s="85"/>
      <c r="C113" s="85"/>
      <c r="D113" s="85"/>
      <c r="E113" s="85"/>
      <c r="F113" s="85"/>
      <c r="G113" s="85"/>
      <c r="H113" s="86"/>
      <c r="I113" s="4"/>
      <c r="J113" s="4"/>
    </row>
    <row r="114" spans="1:10" ht="21" thickBot="1" x14ac:dyDescent="0.4">
      <c r="A114" s="36" t="s">
        <v>84</v>
      </c>
      <c r="B114" s="28" t="s">
        <v>85</v>
      </c>
      <c r="C114" s="58">
        <v>43186</v>
      </c>
      <c r="D114" s="58">
        <v>85625</v>
      </c>
      <c r="E114" s="58">
        <v>89741.6</v>
      </c>
      <c r="F114" s="58">
        <v>85625</v>
      </c>
      <c r="G114" s="23">
        <f t="shared" ref="G114:G118" si="32">F114-E114</f>
        <v>-4116.6000000000058</v>
      </c>
      <c r="H114" s="23">
        <f t="shared" ref="H114" si="33">F114/E114*100</f>
        <v>95.412829724453317</v>
      </c>
      <c r="I114" s="4"/>
      <c r="J114" s="4"/>
    </row>
    <row r="115" spans="1:10" ht="21" thickBot="1" x14ac:dyDescent="0.4">
      <c r="A115" s="36" t="s">
        <v>86</v>
      </c>
      <c r="B115" s="28" t="s">
        <v>87</v>
      </c>
      <c r="C115" s="58">
        <v>41946</v>
      </c>
      <c r="D115" s="58">
        <v>64002</v>
      </c>
      <c r="E115" s="58">
        <v>89741.6</v>
      </c>
      <c r="F115" s="58">
        <v>64002</v>
      </c>
      <c r="G115" s="23">
        <f t="shared" si="32"/>
        <v>-25739.600000000006</v>
      </c>
      <c r="H115" s="23">
        <f t="shared" ref="H115:H127" si="34">F115/E115*100</f>
        <v>71.318095509774722</v>
      </c>
      <c r="I115" s="4"/>
      <c r="J115" s="4"/>
    </row>
    <row r="116" spans="1:10" ht="21" thickBot="1" x14ac:dyDescent="0.4">
      <c r="A116" s="36" t="s">
        <v>88</v>
      </c>
      <c r="B116" s="28" t="s">
        <v>89</v>
      </c>
      <c r="C116" s="58">
        <v>66622</v>
      </c>
      <c r="D116" s="58">
        <v>91843</v>
      </c>
      <c r="E116" s="58">
        <v>130307.1</v>
      </c>
      <c r="F116" s="58">
        <v>91843</v>
      </c>
      <c r="G116" s="23">
        <f t="shared" si="32"/>
        <v>-38464.100000000006</v>
      </c>
      <c r="H116" s="23">
        <f t="shared" si="34"/>
        <v>70.481961458738624</v>
      </c>
      <c r="I116" s="4"/>
      <c r="J116" s="4"/>
    </row>
    <row r="117" spans="1:10" s="16" customFormat="1" ht="21" thickBot="1" x14ac:dyDescent="0.4">
      <c r="A117" s="32" t="s">
        <v>0</v>
      </c>
      <c r="B117" s="28" t="s">
        <v>1</v>
      </c>
      <c r="C117" s="58">
        <v>24676</v>
      </c>
      <c r="D117" s="58">
        <v>27841</v>
      </c>
      <c r="E117" s="58">
        <v>40565.5</v>
      </c>
      <c r="F117" s="58">
        <v>27841</v>
      </c>
      <c r="G117" s="23">
        <f t="shared" si="32"/>
        <v>-12724.5</v>
      </c>
      <c r="H117" s="23">
        <f t="shared" si="34"/>
        <v>68.632212101416229</v>
      </c>
      <c r="I117" s="15"/>
      <c r="J117" s="15"/>
    </row>
    <row r="118" spans="1:10" ht="21" thickBot="1" x14ac:dyDescent="0.4">
      <c r="A118" s="32" t="s">
        <v>150</v>
      </c>
      <c r="B118" s="28">
        <v>6004</v>
      </c>
      <c r="C118" s="58">
        <v>1234</v>
      </c>
      <c r="D118" s="58">
        <v>21617</v>
      </c>
      <c r="E118" s="58">
        <v>21617</v>
      </c>
      <c r="F118" s="58">
        <v>21617</v>
      </c>
      <c r="G118" s="23">
        <f t="shared" si="32"/>
        <v>0</v>
      </c>
      <c r="H118" s="23">
        <f t="shared" si="34"/>
        <v>100</v>
      </c>
      <c r="I118" s="4"/>
      <c r="J118" s="4"/>
    </row>
    <row r="119" spans="1:10" ht="21" thickBot="1" x14ac:dyDescent="0.4">
      <c r="A119" s="36" t="s">
        <v>90</v>
      </c>
      <c r="B119" s="28" t="s">
        <v>91</v>
      </c>
      <c r="C119" s="59">
        <f>C120+C121</f>
        <v>12773</v>
      </c>
      <c r="D119" s="59">
        <f t="shared" ref="D119:E119" si="35">D120+D121</f>
        <v>22786</v>
      </c>
      <c r="E119" s="59">
        <f t="shared" si="35"/>
        <v>8165</v>
      </c>
      <c r="F119" s="59">
        <f t="shared" ref="F119" si="36">F120+F121</f>
        <v>22786</v>
      </c>
      <c r="G119" s="67">
        <f t="shared" ref="G119:G127" si="37">F119-E119</f>
        <v>14621</v>
      </c>
      <c r="H119" s="67">
        <f t="shared" si="34"/>
        <v>279.06919779546848</v>
      </c>
      <c r="I119" s="4"/>
      <c r="J119" s="4"/>
    </row>
    <row r="120" spans="1:10" ht="21" thickBot="1" x14ac:dyDescent="0.4">
      <c r="A120" s="32" t="s">
        <v>92</v>
      </c>
      <c r="B120" s="28" t="s">
        <v>93</v>
      </c>
      <c r="C120" s="58">
        <v>41</v>
      </c>
      <c r="D120" s="61">
        <v>496</v>
      </c>
      <c r="E120" s="58">
        <v>2</v>
      </c>
      <c r="F120" s="61">
        <v>496</v>
      </c>
      <c r="G120" s="23">
        <f t="shared" si="37"/>
        <v>494</v>
      </c>
      <c r="H120" s="23">
        <f t="shared" si="34"/>
        <v>24800</v>
      </c>
      <c r="I120" s="4"/>
      <c r="J120" s="4"/>
    </row>
    <row r="121" spans="1:10" ht="21" thickBot="1" x14ac:dyDescent="0.4">
      <c r="A121" s="36" t="s">
        <v>94</v>
      </c>
      <c r="B121" s="28" t="s">
        <v>95</v>
      </c>
      <c r="C121" s="58">
        <v>12732</v>
      </c>
      <c r="D121" s="64">
        <v>22290</v>
      </c>
      <c r="E121" s="58">
        <v>8163</v>
      </c>
      <c r="F121" s="64">
        <v>22290</v>
      </c>
      <c r="G121" s="23">
        <f t="shared" si="37"/>
        <v>14127</v>
      </c>
      <c r="H121" s="23">
        <f t="shared" si="34"/>
        <v>273.0613744946711</v>
      </c>
      <c r="I121" s="4"/>
      <c r="J121" s="4"/>
    </row>
    <row r="122" spans="1:10" ht="21" thickBot="1" x14ac:dyDescent="0.4">
      <c r="A122" s="32" t="s">
        <v>96</v>
      </c>
      <c r="B122" s="28" t="s">
        <v>97</v>
      </c>
      <c r="C122" s="58"/>
      <c r="D122" s="64"/>
      <c r="E122" s="58"/>
      <c r="F122" s="64"/>
      <c r="G122" s="23"/>
      <c r="H122" s="23"/>
      <c r="I122" s="4"/>
      <c r="J122" s="4"/>
    </row>
    <row r="123" spans="1:10" ht="21" thickBot="1" x14ac:dyDescent="0.4">
      <c r="A123" s="14" t="s">
        <v>149</v>
      </c>
      <c r="B123" s="30" t="s">
        <v>98</v>
      </c>
      <c r="C123" s="58">
        <v>6817</v>
      </c>
      <c r="D123" s="64">
        <v>6938</v>
      </c>
      <c r="E123" s="58">
        <v>5353</v>
      </c>
      <c r="F123" s="64">
        <v>6938</v>
      </c>
      <c r="G123" s="23">
        <f t="shared" si="37"/>
        <v>1585</v>
      </c>
      <c r="H123" s="23">
        <f t="shared" si="34"/>
        <v>129.60956473005791</v>
      </c>
      <c r="I123" s="4"/>
      <c r="J123" s="4"/>
    </row>
    <row r="124" spans="1:10" ht="21" thickBot="1" x14ac:dyDescent="0.4">
      <c r="A124" s="32" t="s">
        <v>99</v>
      </c>
      <c r="B124" s="28" t="s">
        <v>100</v>
      </c>
      <c r="C124" s="64"/>
      <c r="D124" s="64"/>
      <c r="E124" s="64"/>
      <c r="F124" s="64"/>
      <c r="G124" s="23"/>
      <c r="H124" s="23"/>
      <c r="I124" s="4"/>
      <c r="J124" s="4"/>
    </row>
    <row r="125" spans="1:10" ht="21" thickBot="1" x14ac:dyDescent="0.4">
      <c r="A125" s="36" t="s">
        <v>101</v>
      </c>
      <c r="B125" s="28" t="s">
        <v>102</v>
      </c>
      <c r="C125" s="22"/>
      <c r="D125" s="22"/>
      <c r="E125" s="22"/>
      <c r="F125" s="22"/>
      <c r="G125" s="23"/>
      <c r="H125" s="23"/>
      <c r="I125" s="4"/>
      <c r="J125" s="4"/>
    </row>
    <row r="126" spans="1:10" ht="21" thickBot="1" x14ac:dyDescent="0.4">
      <c r="A126" s="32" t="s">
        <v>103</v>
      </c>
      <c r="B126" s="28" t="s">
        <v>104</v>
      </c>
      <c r="C126" s="22"/>
      <c r="D126" s="22"/>
      <c r="E126" s="22"/>
      <c r="F126" s="22"/>
      <c r="G126" s="23"/>
      <c r="H126" s="23"/>
      <c r="I126" s="4"/>
      <c r="J126" s="4"/>
    </row>
    <row r="127" spans="1:10" ht="21" thickBot="1" x14ac:dyDescent="0.4">
      <c r="A127" s="36" t="s">
        <v>105</v>
      </c>
      <c r="B127" s="28" t="s">
        <v>106</v>
      </c>
      <c r="C127" s="58">
        <v>49142</v>
      </c>
      <c r="D127" s="64">
        <v>101473</v>
      </c>
      <c r="E127" s="64">
        <v>95711</v>
      </c>
      <c r="F127" s="64">
        <v>101473</v>
      </c>
      <c r="G127" s="23">
        <f t="shared" si="37"/>
        <v>5762</v>
      </c>
      <c r="H127" s="23">
        <f t="shared" si="34"/>
        <v>106.02020666381084</v>
      </c>
      <c r="I127" s="4"/>
      <c r="J127" s="4"/>
    </row>
    <row r="128" spans="1:10" ht="21" thickBot="1" x14ac:dyDescent="0.4">
      <c r="A128" s="84" t="s">
        <v>107</v>
      </c>
      <c r="B128" s="85"/>
      <c r="C128" s="85"/>
      <c r="D128" s="85"/>
      <c r="E128" s="85"/>
      <c r="F128" s="85"/>
      <c r="G128" s="85"/>
      <c r="H128" s="86"/>
      <c r="I128" s="4"/>
      <c r="J128" s="4"/>
    </row>
    <row r="129" spans="1:10" ht="21" thickBot="1" x14ac:dyDescent="0.4">
      <c r="A129" s="32" t="s">
        <v>108</v>
      </c>
      <c r="B129" s="28" t="s">
        <v>109</v>
      </c>
      <c r="C129" s="42"/>
      <c r="D129" s="42"/>
      <c r="E129" s="42"/>
      <c r="F129" s="42"/>
      <c r="G129" s="43"/>
      <c r="H129" s="43"/>
      <c r="I129" s="4"/>
      <c r="J129" s="4"/>
    </row>
    <row r="130" spans="1:10" ht="21" thickBot="1" x14ac:dyDescent="0.4">
      <c r="A130" s="32" t="s">
        <v>110</v>
      </c>
      <c r="B130" s="28" t="s">
        <v>111</v>
      </c>
      <c r="C130" s="42"/>
      <c r="D130" s="42"/>
      <c r="E130" s="42"/>
      <c r="F130" s="42"/>
      <c r="G130" s="43"/>
      <c r="H130" s="43"/>
      <c r="I130" s="4"/>
      <c r="J130" s="4"/>
    </row>
    <row r="131" spans="1:10" ht="21" thickBot="1" x14ac:dyDescent="0.4">
      <c r="A131" s="32" t="s">
        <v>112</v>
      </c>
      <c r="B131" s="28" t="s">
        <v>113</v>
      </c>
      <c r="C131" s="42"/>
      <c r="D131" s="42"/>
      <c r="E131" s="42"/>
      <c r="F131" s="42"/>
      <c r="G131" s="43"/>
      <c r="H131" s="43"/>
      <c r="I131" s="4"/>
      <c r="J131" s="4"/>
    </row>
    <row r="132" spans="1:10" ht="21" thickBot="1" x14ac:dyDescent="0.4">
      <c r="A132" s="32" t="s">
        <v>114</v>
      </c>
      <c r="B132" s="28" t="s">
        <v>115</v>
      </c>
      <c r="C132" s="42"/>
      <c r="D132" s="42"/>
      <c r="E132" s="42"/>
      <c r="F132" s="42"/>
      <c r="G132" s="43"/>
      <c r="H132" s="43"/>
      <c r="I132" s="4"/>
      <c r="J132" s="4"/>
    </row>
    <row r="133" spans="1:10" ht="21" thickBot="1" x14ac:dyDescent="0.4">
      <c r="A133" s="32" t="s">
        <v>116</v>
      </c>
      <c r="B133" s="28" t="s">
        <v>117</v>
      </c>
      <c r="C133" s="42"/>
      <c r="D133" s="42"/>
      <c r="E133" s="42"/>
      <c r="F133" s="42"/>
      <c r="G133" s="43"/>
      <c r="H133" s="43"/>
      <c r="I133" s="4"/>
      <c r="J133" s="4"/>
    </row>
    <row r="134" spans="1:10" ht="21" thickBot="1" x14ac:dyDescent="0.4">
      <c r="A134" s="32" t="s">
        <v>118</v>
      </c>
      <c r="B134" s="28" t="s">
        <v>119</v>
      </c>
      <c r="C134" s="42"/>
      <c r="D134" s="42"/>
      <c r="E134" s="42"/>
      <c r="F134" s="42"/>
      <c r="G134" s="43"/>
      <c r="H134" s="43"/>
      <c r="I134" s="4"/>
      <c r="J134" s="4"/>
    </row>
    <row r="135" spans="1:10" ht="21" thickBot="1" x14ac:dyDescent="0.4">
      <c r="A135" s="36" t="s">
        <v>112</v>
      </c>
      <c r="B135" s="34" t="s">
        <v>120</v>
      </c>
      <c r="C135" s="42"/>
      <c r="D135" s="42"/>
      <c r="E135" s="42"/>
      <c r="F135" s="42"/>
      <c r="G135" s="43"/>
      <c r="H135" s="43"/>
      <c r="I135" s="4"/>
      <c r="J135" s="4"/>
    </row>
    <row r="136" spans="1:10" ht="21" thickBot="1" x14ac:dyDescent="0.4">
      <c r="A136" s="36" t="s">
        <v>114</v>
      </c>
      <c r="B136" s="34" t="s">
        <v>121</v>
      </c>
      <c r="C136" s="42"/>
      <c r="D136" s="42"/>
      <c r="E136" s="42"/>
      <c r="F136" s="42"/>
      <c r="G136" s="43"/>
      <c r="H136" s="43"/>
      <c r="I136" s="4"/>
      <c r="J136" s="4"/>
    </row>
    <row r="137" spans="1:10" ht="20.399999999999999" x14ac:dyDescent="0.35">
      <c r="A137" s="24"/>
      <c r="B137" s="39"/>
      <c r="C137" s="24"/>
      <c r="D137" s="24"/>
      <c r="E137" s="24"/>
      <c r="F137" s="24"/>
      <c r="G137" s="24"/>
      <c r="H137" s="24"/>
      <c r="I137" s="4"/>
      <c r="J137" s="4"/>
    </row>
    <row r="138" spans="1:10" ht="20.399999999999999" x14ac:dyDescent="0.35">
      <c r="A138" s="40"/>
      <c r="B138" s="39"/>
      <c r="C138" s="24"/>
      <c r="D138" s="24"/>
      <c r="E138" s="24"/>
      <c r="F138" s="24"/>
      <c r="G138" s="24"/>
      <c r="H138" s="24"/>
      <c r="I138" s="4"/>
      <c r="J138" s="4"/>
    </row>
    <row r="139" spans="1:10" ht="20.399999999999999" x14ac:dyDescent="0.35">
      <c r="A139" s="24"/>
      <c r="B139" s="39"/>
      <c r="C139" s="24"/>
      <c r="D139" s="24"/>
      <c r="E139" s="24"/>
      <c r="F139" s="24"/>
      <c r="G139" s="24"/>
      <c r="H139" s="24"/>
      <c r="I139" s="4"/>
      <c r="J139" s="4"/>
    </row>
    <row r="140" spans="1:10" ht="20.399999999999999" x14ac:dyDescent="0.35">
      <c r="A140" s="87" t="s">
        <v>21</v>
      </c>
      <c r="B140" s="88"/>
      <c r="C140" s="88"/>
      <c r="D140" s="88"/>
      <c r="E140" s="88"/>
      <c r="F140" s="88"/>
      <c r="G140" s="88"/>
      <c r="H140" s="88"/>
      <c r="I140" s="4"/>
      <c r="J140" s="4"/>
    </row>
    <row r="141" spans="1:10" ht="21" thickBot="1" x14ac:dyDescent="0.4">
      <c r="A141" s="24"/>
      <c r="B141" s="39"/>
      <c r="C141" s="24"/>
      <c r="D141" s="24"/>
      <c r="E141" s="24"/>
      <c r="F141" s="24"/>
      <c r="G141" s="24"/>
      <c r="H141" s="24"/>
      <c r="I141" s="4"/>
      <c r="J141" s="4"/>
    </row>
    <row r="142" spans="1:10" ht="21" thickBot="1" x14ac:dyDescent="0.4">
      <c r="A142" s="28" t="s">
        <v>12</v>
      </c>
      <c r="B142" s="28" t="s">
        <v>22</v>
      </c>
      <c r="C142" s="34" t="s">
        <v>14</v>
      </c>
      <c r="D142" s="34" t="s">
        <v>15</v>
      </c>
      <c r="E142" s="34" t="s">
        <v>16</v>
      </c>
      <c r="F142" s="28" t="s">
        <v>17</v>
      </c>
      <c r="G142" s="34" t="s">
        <v>18</v>
      </c>
      <c r="H142" s="28" t="s">
        <v>19</v>
      </c>
      <c r="I142" s="4"/>
      <c r="J142" s="4"/>
    </row>
    <row r="143" spans="1:10" ht="21" thickBot="1" x14ac:dyDescent="0.4">
      <c r="A143" s="84" t="s">
        <v>122</v>
      </c>
      <c r="B143" s="85"/>
      <c r="C143" s="85"/>
      <c r="D143" s="85"/>
      <c r="E143" s="85"/>
      <c r="F143" s="85"/>
      <c r="G143" s="85"/>
      <c r="H143" s="86"/>
      <c r="I143" s="4"/>
      <c r="J143" s="4"/>
    </row>
    <row r="144" spans="1:10" ht="40.200000000000003" thickBot="1" x14ac:dyDescent="0.4">
      <c r="A144" s="49" t="s">
        <v>123</v>
      </c>
      <c r="B144" s="34" t="s">
        <v>124</v>
      </c>
      <c r="C144" s="65">
        <v>182</v>
      </c>
      <c r="D144" s="65">
        <v>197</v>
      </c>
      <c r="E144" s="65">
        <v>189</v>
      </c>
      <c r="F144" s="65">
        <v>197</v>
      </c>
      <c r="G144" s="23">
        <f t="shared" ref="G144:G147" si="38">F144-E144</f>
        <v>8</v>
      </c>
      <c r="H144" s="23">
        <f t="shared" ref="H144:H147" si="39">F144/E144*100</f>
        <v>104.23280423280423</v>
      </c>
      <c r="I144" s="4"/>
      <c r="J144" s="4"/>
    </row>
    <row r="145" spans="1:10" ht="21" thickBot="1" x14ac:dyDescent="0.4">
      <c r="A145" s="25" t="s">
        <v>125</v>
      </c>
      <c r="B145" s="28" t="s">
        <v>126</v>
      </c>
      <c r="C145" s="65">
        <v>1</v>
      </c>
      <c r="D145" s="65">
        <v>1</v>
      </c>
      <c r="E145" s="65">
        <v>1</v>
      </c>
      <c r="F145" s="65">
        <v>1</v>
      </c>
      <c r="G145" s="23">
        <f t="shared" si="38"/>
        <v>0</v>
      </c>
      <c r="H145" s="23">
        <f t="shared" si="39"/>
        <v>100</v>
      </c>
      <c r="I145" s="4"/>
      <c r="J145" s="4"/>
    </row>
    <row r="146" spans="1:10" ht="21" thickBot="1" x14ac:dyDescent="0.4">
      <c r="A146" s="25" t="s">
        <v>127</v>
      </c>
      <c r="B146" s="28" t="s">
        <v>128</v>
      </c>
      <c r="C146" s="65">
        <v>21</v>
      </c>
      <c r="D146" s="65">
        <v>23</v>
      </c>
      <c r="E146" s="65">
        <v>23</v>
      </c>
      <c r="F146" s="65">
        <v>23</v>
      </c>
      <c r="G146" s="23">
        <f t="shared" si="38"/>
        <v>0</v>
      </c>
      <c r="H146" s="23">
        <f t="shared" si="39"/>
        <v>100</v>
      </c>
      <c r="I146" s="4"/>
      <c r="J146" s="4"/>
    </row>
    <row r="147" spans="1:10" ht="21" thickBot="1" x14ac:dyDescent="0.4">
      <c r="A147" s="32" t="s">
        <v>129</v>
      </c>
      <c r="B147" s="28" t="s">
        <v>130</v>
      </c>
      <c r="C147" s="65">
        <v>161</v>
      </c>
      <c r="D147" s="65">
        <v>173</v>
      </c>
      <c r="E147" s="74">
        <v>165</v>
      </c>
      <c r="F147" s="65">
        <v>173</v>
      </c>
      <c r="G147" s="75">
        <f t="shared" si="38"/>
        <v>8</v>
      </c>
      <c r="H147" s="23">
        <f t="shared" si="39"/>
        <v>104.84848484848486</v>
      </c>
      <c r="I147" s="4"/>
      <c r="J147" s="4"/>
    </row>
    <row r="148" spans="1:10" ht="21" thickBot="1" x14ac:dyDescent="0.4">
      <c r="A148" s="24"/>
      <c r="B148" s="39"/>
      <c r="C148" s="24"/>
      <c r="D148" s="24"/>
      <c r="E148" s="77"/>
      <c r="F148" s="78"/>
      <c r="G148" s="79"/>
      <c r="H148" s="72"/>
      <c r="I148" s="4"/>
      <c r="J148" s="4"/>
    </row>
    <row r="149" spans="1:10" ht="21" thickBot="1" x14ac:dyDescent="0.4">
      <c r="A149" s="44" t="s">
        <v>131</v>
      </c>
      <c r="B149" s="28" t="s">
        <v>132</v>
      </c>
      <c r="C149" s="63">
        <v>18065.3</v>
      </c>
      <c r="D149" s="63">
        <v>21985</v>
      </c>
      <c r="E149" s="83">
        <v>21985</v>
      </c>
      <c r="F149" s="63">
        <v>21985</v>
      </c>
      <c r="G149" s="76">
        <f t="shared" ref="G149:G153" si="40">F149-E149</f>
        <v>0</v>
      </c>
      <c r="H149" s="56">
        <f t="shared" ref="H149:H153" si="41">F149/E149*100</f>
        <v>100</v>
      </c>
      <c r="I149" s="4"/>
      <c r="J149" s="4"/>
    </row>
    <row r="150" spans="1:10" ht="28.2" thickBot="1" x14ac:dyDescent="0.4">
      <c r="A150" s="41" t="s">
        <v>133</v>
      </c>
      <c r="B150" s="34" t="s">
        <v>134</v>
      </c>
      <c r="C150" s="66">
        <v>9926</v>
      </c>
      <c r="D150" s="63">
        <v>9299.92</v>
      </c>
      <c r="E150" s="65">
        <v>9810.6299999999992</v>
      </c>
      <c r="F150" s="63">
        <v>9299.92</v>
      </c>
      <c r="G150" s="23">
        <f t="shared" si="40"/>
        <v>-510.70999999999913</v>
      </c>
      <c r="H150" s="23">
        <f t="shared" si="41"/>
        <v>94.794320038570419</v>
      </c>
      <c r="I150" s="4"/>
      <c r="J150" s="4"/>
    </row>
    <row r="151" spans="1:10" ht="21" thickBot="1" x14ac:dyDescent="0.4">
      <c r="A151" s="44" t="s">
        <v>135</v>
      </c>
      <c r="B151" s="28" t="s">
        <v>136</v>
      </c>
      <c r="C151" s="66">
        <v>32187.9</v>
      </c>
      <c r="D151" s="66">
        <v>31215.84</v>
      </c>
      <c r="E151" s="65">
        <v>32157.02</v>
      </c>
      <c r="F151" s="66">
        <v>31215.84</v>
      </c>
      <c r="G151" s="23">
        <f t="shared" si="40"/>
        <v>-941.18000000000029</v>
      </c>
      <c r="H151" s="23">
        <f t="shared" si="41"/>
        <v>97.073174068990227</v>
      </c>
      <c r="I151" s="4"/>
      <c r="J151" s="4"/>
    </row>
    <row r="152" spans="1:10" ht="25.8" customHeight="1" thickBot="1" x14ac:dyDescent="0.4">
      <c r="A152" s="44" t="s">
        <v>137</v>
      </c>
      <c r="B152" s="28" t="s">
        <v>138</v>
      </c>
      <c r="C152" s="66">
        <v>11493.9</v>
      </c>
      <c r="D152" s="66">
        <v>14669.88</v>
      </c>
      <c r="E152" s="66">
        <v>14318.93</v>
      </c>
      <c r="F152" s="66">
        <v>14669.88</v>
      </c>
      <c r="G152" s="23">
        <f t="shared" si="40"/>
        <v>350.94999999999891</v>
      </c>
      <c r="H152" s="23">
        <f t="shared" si="41"/>
        <v>102.45095129314829</v>
      </c>
      <c r="I152" s="4"/>
      <c r="J152" s="4"/>
    </row>
    <row r="153" spans="1:10" ht="21" thickBot="1" x14ac:dyDescent="0.4">
      <c r="A153" s="44" t="s">
        <v>129</v>
      </c>
      <c r="B153" s="28" t="s">
        <v>139</v>
      </c>
      <c r="C153" s="66">
        <v>7543.4</v>
      </c>
      <c r="D153" s="66">
        <v>8459.31</v>
      </c>
      <c r="E153" s="65">
        <v>9607.27</v>
      </c>
      <c r="F153" s="66">
        <v>8459.31</v>
      </c>
      <c r="G153" s="23">
        <f t="shared" si="40"/>
        <v>-1147.9600000000009</v>
      </c>
      <c r="H153" s="23">
        <f t="shared" si="41"/>
        <v>88.051132111411462</v>
      </c>
      <c r="I153" s="4"/>
      <c r="J153" s="4"/>
    </row>
    <row r="154" spans="1:10" ht="20.399999999999999" x14ac:dyDescent="0.35">
      <c r="A154" s="4"/>
      <c r="B154" s="3"/>
      <c r="C154" s="4"/>
      <c r="D154" s="4"/>
      <c r="E154" s="4"/>
      <c r="F154" s="4"/>
      <c r="G154" s="4"/>
      <c r="H154" s="4"/>
      <c r="I154" s="4"/>
      <c r="J154" s="4"/>
    </row>
    <row r="155" spans="1:10" ht="20.399999999999999" x14ac:dyDescent="0.35">
      <c r="A155" s="2" t="s">
        <v>140</v>
      </c>
      <c r="B155" s="3"/>
      <c r="C155" s="4"/>
      <c r="D155" s="4"/>
      <c r="E155" s="4"/>
      <c r="F155" s="4"/>
      <c r="G155" s="4"/>
      <c r="H155" s="4"/>
      <c r="I155" s="4"/>
      <c r="J155" s="4"/>
    </row>
    <row r="156" spans="1:10" ht="20.399999999999999" x14ac:dyDescent="0.35">
      <c r="A156" s="12"/>
      <c r="B156" s="3"/>
      <c r="C156" s="4"/>
      <c r="D156" s="4"/>
      <c r="E156" s="4"/>
      <c r="F156" s="4"/>
      <c r="G156" s="4"/>
      <c r="H156" s="4"/>
      <c r="I156" s="4"/>
      <c r="J156" s="4"/>
    </row>
    <row r="157" spans="1:10" ht="20.399999999999999" x14ac:dyDescent="0.35">
      <c r="A157" s="2" t="s">
        <v>141</v>
      </c>
      <c r="B157" s="3"/>
      <c r="C157" s="4"/>
      <c r="D157" s="4"/>
      <c r="E157" s="4"/>
      <c r="F157" s="4"/>
      <c r="G157" s="4"/>
      <c r="H157" s="4"/>
      <c r="I157" s="4"/>
      <c r="J157" s="4"/>
    </row>
    <row r="158" spans="1:10" ht="20.399999999999999" x14ac:dyDescent="0.35">
      <c r="A158" s="12" t="s">
        <v>244</v>
      </c>
      <c r="B158" s="3"/>
      <c r="C158" s="4"/>
      <c r="D158" s="4"/>
      <c r="E158" s="4"/>
      <c r="F158" s="4"/>
      <c r="G158" s="4"/>
      <c r="H158" s="4"/>
      <c r="I158" s="4"/>
      <c r="J158" s="4"/>
    </row>
    <row r="159" spans="1:10" ht="20.399999999999999" x14ac:dyDescent="0.35">
      <c r="A159" s="2" t="s">
        <v>142</v>
      </c>
      <c r="B159" s="3"/>
      <c r="C159" s="4"/>
      <c r="D159" s="4"/>
      <c r="E159" s="4"/>
      <c r="F159" s="4"/>
      <c r="G159" s="4"/>
      <c r="H159" s="4"/>
      <c r="I159" s="4"/>
      <c r="J159" s="4"/>
    </row>
    <row r="160" spans="1:10" ht="20.399999999999999" x14ac:dyDescent="0.35">
      <c r="A160" s="4"/>
      <c r="B160" s="3"/>
      <c r="C160" s="4"/>
      <c r="D160" s="4"/>
      <c r="E160" s="4"/>
      <c r="F160" s="4"/>
      <c r="G160" s="4"/>
      <c r="H160" s="4"/>
      <c r="I160" s="4"/>
      <c r="J160" s="4"/>
    </row>
    <row r="161" spans="1:10" ht="20.399999999999999" x14ac:dyDescent="0.35">
      <c r="A161" s="4"/>
      <c r="B161" s="3"/>
      <c r="C161" s="4"/>
      <c r="D161" s="4"/>
      <c r="E161" s="4"/>
      <c r="F161" s="4"/>
      <c r="G161" s="4"/>
      <c r="H161" s="4"/>
      <c r="I161" s="4"/>
      <c r="J161" s="4"/>
    </row>
    <row r="162" spans="1:10" ht="20.399999999999999" x14ac:dyDescent="0.35">
      <c r="A162" s="4"/>
      <c r="B162" s="3"/>
      <c r="C162" s="4"/>
      <c r="D162" s="4"/>
      <c r="E162" s="4"/>
      <c r="F162" s="4"/>
      <c r="G162" s="4"/>
      <c r="H162" s="4"/>
      <c r="I162" s="4"/>
      <c r="J162" s="4"/>
    </row>
    <row r="163" spans="1:10" ht="20.399999999999999" x14ac:dyDescent="0.35">
      <c r="A163" s="4"/>
      <c r="B163" s="3"/>
      <c r="C163" s="4"/>
      <c r="D163" s="4"/>
      <c r="E163" s="4"/>
      <c r="F163" s="4"/>
      <c r="G163" s="4"/>
      <c r="H163" s="4"/>
      <c r="I163" s="4"/>
      <c r="J163" s="4"/>
    </row>
    <row r="164" spans="1:10" ht="20.399999999999999" x14ac:dyDescent="0.35">
      <c r="A164" s="4"/>
      <c r="B164" s="3"/>
      <c r="C164" s="4"/>
      <c r="D164" s="4"/>
      <c r="E164" s="4"/>
      <c r="F164" s="4"/>
      <c r="G164" s="4"/>
      <c r="H164" s="4"/>
      <c r="I164" s="4"/>
      <c r="J164" s="4"/>
    </row>
    <row r="165" spans="1:10" ht="20.399999999999999" x14ac:dyDescent="0.35">
      <c r="A165" s="4"/>
      <c r="B165" s="3"/>
      <c r="C165" s="4"/>
      <c r="D165" s="4"/>
      <c r="E165" s="4"/>
      <c r="F165" s="4"/>
      <c r="G165" s="4"/>
      <c r="H165" s="4"/>
      <c r="I165" s="4"/>
      <c r="J165" s="4"/>
    </row>
    <row r="166" spans="1:10" ht="20.399999999999999" x14ac:dyDescent="0.35">
      <c r="A166" s="4"/>
      <c r="B166" s="3"/>
      <c r="C166" s="4"/>
      <c r="D166" s="4"/>
      <c r="E166" s="4"/>
      <c r="F166" s="4"/>
      <c r="G166" s="4"/>
      <c r="H166" s="4"/>
      <c r="I166" s="4"/>
      <c r="J166" s="4"/>
    </row>
    <row r="167" spans="1:10" ht="20.399999999999999" x14ac:dyDescent="0.35">
      <c r="A167" s="4"/>
      <c r="B167" s="3"/>
      <c r="C167" s="4"/>
      <c r="D167" s="4"/>
      <c r="E167" s="4"/>
      <c r="F167" s="4"/>
      <c r="G167" s="4"/>
      <c r="H167" s="4"/>
      <c r="I167" s="4"/>
      <c r="J167" s="4"/>
    </row>
  </sheetData>
  <mergeCells count="49">
    <mergeCell ref="A2:J2"/>
    <mergeCell ref="A3:J3"/>
    <mergeCell ref="A4:J4"/>
    <mergeCell ref="B6:C6"/>
    <mergeCell ref="E6:F6"/>
    <mergeCell ref="B7:C7"/>
    <mergeCell ref="E7:F7"/>
    <mergeCell ref="G7:H7"/>
    <mergeCell ref="B8:C8"/>
    <mergeCell ref="E8:F8"/>
    <mergeCell ref="G8:H8"/>
    <mergeCell ref="B9:C9"/>
    <mergeCell ref="E9:F9"/>
    <mergeCell ref="G9:H9"/>
    <mergeCell ref="B10:C10"/>
    <mergeCell ref="E10:F10"/>
    <mergeCell ref="G10:H10"/>
    <mergeCell ref="B11:C11"/>
    <mergeCell ref="E11:F11"/>
    <mergeCell ref="G11:H11"/>
    <mergeCell ref="B12:C12"/>
    <mergeCell ref="E12:F12"/>
    <mergeCell ref="G12:H12"/>
    <mergeCell ref="A15:C15"/>
    <mergeCell ref="A16:C16"/>
    <mergeCell ref="A17:C17"/>
    <mergeCell ref="A18:C18"/>
    <mergeCell ref="A20:H20"/>
    <mergeCell ref="A21:H21"/>
    <mergeCell ref="A22:H22"/>
    <mergeCell ref="A23:H23"/>
    <mergeCell ref="A25:H25"/>
    <mergeCell ref="C27:D27"/>
    <mergeCell ref="E27:H27"/>
    <mergeCell ref="A27:A28"/>
    <mergeCell ref="B27:B28"/>
    <mergeCell ref="A30:H30"/>
    <mergeCell ref="C62:F62"/>
    <mergeCell ref="A73:H73"/>
    <mergeCell ref="A78:H78"/>
    <mergeCell ref="A79:H79"/>
    <mergeCell ref="A128:H128"/>
    <mergeCell ref="A140:H140"/>
    <mergeCell ref="A143:H143"/>
    <mergeCell ref="A88:H88"/>
    <mergeCell ref="A101:H101"/>
    <mergeCell ref="A104:H104"/>
    <mergeCell ref="A111:H111"/>
    <mergeCell ref="A113:H113"/>
  </mergeCells>
  <pageMargins left="0.65" right="0.5" top="0.46" bottom="0.51" header="0.3" footer="0.3"/>
  <pageSetup paperSize="9" scale="66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Пивень</dc:creator>
  <cp:lastModifiedBy>Пользователь Windows</cp:lastModifiedBy>
  <cp:revision>0</cp:revision>
  <cp:lastPrinted>2021-01-25T06:38:50Z</cp:lastPrinted>
  <dcterms:created xsi:type="dcterms:W3CDTF">2016-08-23T16:04:46Z</dcterms:created>
  <dcterms:modified xsi:type="dcterms:W3CDTF">2021-02-10T10:41:03Z</dcterms:modified>
</cp:coreProperties>
</file>