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H149" i="1" l="1"/>
  <c r="H150" i="1"/>
  <c r="H151" i="1"/>
  <c r="H152" i="1"/>
  <c r="H153" i="1"/>
  <c r="H118" i="1" l="1"/>
  <c r="H127" i="1" l="1"/>
  <c r="H123" i="1"/>
  <c r="F34" i="1" l="1"/>
  <c r="E90" i="1" l="1"/>
  <c r="G118" i="1" l="1"/>
  <c r="G117" i="1"/>
  <c r="G116" i="1"/>
  <c r="G115" i="1"/>
  <c r="G114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33" i="1"/>
  <c r="D33" i="1"/>
  <c r="C33" i="1"/>
  <c r="E33" i="1"/>
  <c r="F119" i="1" l="1"/>
  <c r="G153" i="1" l="1"/>
  <c r="G152" i="1"/>
  <c r="G151" i="1"/>
  <c r="G150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34" i="1"/>
  <c r="C61" i="1" s="1"/>
  <c r="C63" i="1"/>
  <c r="F43" i="1" l="1"/>
  <c r="F52" i="1" s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G127" i="1"/>
  <c r="G123" i="1"/>
  <c r="H121" i="1"/>
  <c r="G121" i="1"/>
  <c r="H120" i="1"/>
  <c r="G120" i="1"/>
  <c r="H117" i="1"/>
  <c r="H116" i="1"/>
  <c r="H115" i="1"/>
  <c r="E119" i="1"/>
  <c r="C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<sst xmlns="http://schemas.openxmlformats.org/spreadsheetml/2006/main" count="278" uniqueCount="256">
  <si>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</si>
  <si>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</si>
  <si>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</si>
  <si>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</si>
  <si>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</si>
  <si>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  <family val="2"/>
        <charset val="204"/>
      </rPr>
      <t>ЗВІТ</t>
    </r>
  </si>
  <si>
    <r>
      <rPr>
        <b/>
        <sz val="10"/>
        <rFont val="Arial"/>
        <family val="2"/>
        <charset val="204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</si>
  <si>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</si>
  <si>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  <family val="2"/>
        <charset val="204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</si>
  <si>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</si>
  <si>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</si>
  <si>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</si>
  <si>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</si>
  <si>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</si>
  <si>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</si>
  <si>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</si>
  <si>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</si>
  <si>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</si>
  <si>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</si>
  <si>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</si>
  <si>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</si>
  <si>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</si>
  <si>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</si>
  <si>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</si>
  <si>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</si>
  <si>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</si>
  <si>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</si>
  <si>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</si>
  <si>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</si>
  <si>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</si>
  <si>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</si>
  <si>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</si>
  <si>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</si>
  <si>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</si>
  <si>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</si>
  <si>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</si>
  <si>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</si>
  <si>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</si>
  <si>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</si>
  <si>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</si>
  <si>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</si>
  <si>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</si>
  <si>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</si>
  <si>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</si>
  <si>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</si>
  <si>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</si>
  <si>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</si>
  <si>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</si>
  <si>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</si>
  <si>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</si>
  <si>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</si>
  <si>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</si>
  <si>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</si>
  <si>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</si>
  <si>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</si>
  <si>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</si>
  <si>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</si>
  <si>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</si>
  <si>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</si>
  <si>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</si>
  <si>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</si>
  <si>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</si>
  <si>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</si>
  <si>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</si>
  <si>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</si>
  <si>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</si>
  <si>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</si>
  <si>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</si>
  <si>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</si>
  <si>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</si>
  <si>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</si>
  <si>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</si>
  <si>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</si>
  <si>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</si>
  <si>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</si>
  <si>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</si>
  <si>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</si>
  <si>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</si>
  <si>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</si>
  <si>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</si>
  <si>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</si>
  <si>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</si>
  <si>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</si>
  <si>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</si>
  <si>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</si>
  <si>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</si>
  <si>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</si>
  <si>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</si>
  <si>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</si>
  <si>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</si>
  <si>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</si>
  <si>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</si>
  <si>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</si>
  <si>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</si>
  <si>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</si>
  <si>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</si>
  <si>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</si>
  <si>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</si>
  <si>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</si>
  <si>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</si>
  <si>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</si>
  <si>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</si>
  <si>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</si>
  <si>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</si>
  <si>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</si>
  <si>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</si>
  <si>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</si>
  <si>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</si>
  <si>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</si>
  <si>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</si>
  <si>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</si>
  <si>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</si>
  <si>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</si>
  <si>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</si>
  <si>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</si>
  <si>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</si>
  <si>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</si>
  <si>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</si>
  <si>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</si>
  <si>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</si>
  <si>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</si>
  <si>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</si>
  <si>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</si>
  <si>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</si>
  <si>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</si>
  <si>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</si>
  <si>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</si>
  <si>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</si>
  <si>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</si>
  <si>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</si>
  <si>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</si>
  <si>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</si>
  <si>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</si>
  <si>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</si>
  <si>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</si>
  <si>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</si>
  <si>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</si>
  <si>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</si>
  <si>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</si>
  <si>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</si>
  <si>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  <family val="2"/>
        <charset val="204"/>
      </rPr>
      <t>Керівник</t>
    </r>
  </si>
  <si>
    <r>
      <rPr>
        <b/>
        <sz val="10"/>
        <rFont val="Arial"/>
        <family val="2"/>
        <charset val="204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</si>
  <si>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</si>
  <si>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</si>
  <si>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</si>
  <si>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</si>
  <si>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</si>
  <si>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</si>
  <si>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</si>
  <si>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</si>
  <si>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</si>
  <si>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</si>
  <si>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</si>
  <si>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</si>
  <si>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</si>
  <si>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</si>
  <si>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</si>
  <si>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</si>
  <si>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</si>
  <si>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</si>
  <si>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</si>
  <si>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</si>
  <si>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</si>
  <si>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</si>
  <si>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</si>
  <si>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</si>
  <si>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</si>
  <si>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</si>
  <si>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</si>
  <si>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</si>
  <si>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</si>
  <si>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</si>
  <si>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Прізвище та ініціали керівника    Лашин І.М.</t>
  </si>
  <si>
    <t>ая КОПФГ 150</t>
  </si>
  <si>
    <t>за КОАТУУ 121100000</t>
  </si>
  <si>
    <t>за СПОДУ 51300</t>
  </si>
  <si>
    <t>за ЗКГНГ|  51.10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</si>
  <si>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</si>
  <si>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</si>
  <si>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</si>
  <si>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</si>
  <si>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</si>
  <si>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</si>
  <si>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</si>
  <si>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</si>
  <si>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</si>
  <si>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</si>
  <si>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</si>
  <si>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</si>
  <si>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</si>
  <si>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</si>
  <si>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</si>
  <si>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</si>
  <si>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</si>
  <si>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</si>
  <si>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</si>
  <si>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</si>
  <si>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</si>
  <si>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</si>
  <si>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</si>
  <si>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</si>
  <si>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</si>
  <si>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</si>
  <si>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</si>
  <si>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</si>
  <si>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</si>
  <si>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</si>
  <si>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</si>
  <si>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</si>
  <si>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</si>
  <si>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</si>
  <si>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</si>
  <si>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</si>
  <si>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</si>
  <si>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</si>
  <si>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</si>
  <si>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</si>
  <si>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</si>
  <si>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</si>
  <si>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</si>
  <si>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</si>
  <si>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</si>
  <si>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</si>
  <si>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</si>
  <si>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</si>
  <si>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</si>
  <si>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</si>
  <si>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</si>
  <si>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</si>
  <si>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</si>
  <si>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</si>
  <si>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</si>
  <si>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</si>
  <si>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</si>
  <si>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</si>
  <si>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</si>
  <si>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</si>
  <si>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</si>
  <si>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</si>
  <si>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</si>
  <si>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</si>
  <si>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</si>
  <si>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</si>
  <si>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</si>
  <si>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</si>
  <si>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</si>
  <si>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</si>
  <si>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</si>
  <si>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</si>
  <si>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</si>
  <si>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</si>
  <si>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196</t>
    </r>
  </si>
  <si>
    <t>1кв.2021</t>
  </si>
  <si>
    <t>за  1кв.2022рік</t>
  </si>
  <si>
    <t>1кв.2022</t>
  </si>
  <si>
    <t>Звітний період  1кв.2022р.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</si>
</sst>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14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2" fontId="0" fillId="5" borderId="4" xfId="0" applyNumberFormat="1" applyFont="1" applyFill="1" applyBorder="1" applyAlignment="1" applyProtection="1">
      <alignment horizontal="center" vertical="top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2" fillId="0" borderId="16" xfId="0" applyNumberFormat="1" applyFont="1" applyBorder="1" applyAlignment="1">
      <alignment horizontal="center" wrapText="1"/>
    </xf>
    <xf numFmtId="164" fontId="12" fillId="0" borderId="17" xfId="0" applyNumberFormat="1" applyFont="1" applyBorder="1" applyAlignment="1">
      <alignment horizontal="center" wrapText="1"/>
    </xf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/>
    </xf>
    <xf numFmtId="2" fontId="0" fillId="0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0" fillId="8" borderId="19" xfId="0" applyNumberFormat="1" applyFont="1" applyFill="1" applyBorder="1" applyAlignment="1" applyProtection="1">
      <alignment horizontal="center"/>
    </xf>
    <xf numFmtId="164" fontId="12" fillId="8" borderId="20" xfId="0" applyNumberFormat="1" applyFont="1" applyFill="1" applyBorder="1" applyAlignment="1" applyProtection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164" fontId="0" fillId="8" borderId="7" xfId="0" applyNumberFormat="1" applyFont="1" applyFill="1" applyBorder="1" applyAlignment="1" applyProtection="1">
      <alignment horizontal="center"/>
    </xf>
    <xf numFmtId="2" fontId="0" fillId="8" borderId="1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25" zoomScaleNormal="100" workbookViewId="0">
      <selection activeCell="F150" sqref="F150"/>
    </sheetView>
  </sheetViews>
  <sheetFormatPr defaultRowHeight="13.2" x14ac:dyDescent="0.25"/>
  <cols>
    <col min="1" max="1" width="54.33203125" customWidth="1"/>
    <col min="2" max="2" width="8.6640625" style="1" customWidth="1"/>
    <col min="3" max="3" width="10.6640625" customWidth="1"/>
    <col min="4" max="4" width="11.5546875" customWidth="1"/>
    <col min="5" max="5" width="9.5546875" customWidth="1"/>
    <col min="6" max="6" width="9.33203125" customWidth="1"/>
    <col min="7" max="7" width="11.88671875" customWidth="1"/>
    <col min="8" max="8" width="10.33203125" customWidth="1"/>
    <col min="9" max="9" width="10.6640625" hidden="1" customWidth="1"/>
    <col min="10" max="10" width="13" hidden="1" customWidth="1"/>
    <col min="11" max="12" width="0.1093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79"/>
      <c r="B2" s="80"/>
      <c r="C2" s="80"/>
      <c r="D2" s="80"/>
      <c r="E2" s="80"/>
      <c r="F2" s="80"/>
      <c r="G2" s="80"/>
      <c r="H2" s="80"/>
      <c r="I2" s="80"/>
      <c r="J2" s="80"/>
    </row>
    <row r="3" spans="1:14" ht="20.399999999999999" x14ac:dyDescent="0.35">
      <c r="A3" s="81" t="s">
        <v>159</v>
      </c>
      <c r="B3" s="80"/>
      <c r="C3" s="80"/>
      <c r="D3" s="80"/>
      <c r="E3" s="80"/>
      <c r="F3" s="80"/>
      <c r="G3" s="80"/>
      <c r="H3" s="80"/>
      <c r="I3" s="80"/>
      <c r="J3" s="80"/>
    </row>
    <row r="4" spans="1:14" ht="20.399999999999999" x14ac:dyDescent="0.35">
      <c r="A4" s="81" t="s">
        <v>160</v>
      </c>
      <c r="B4" s="80"/>
      <c r="C4" s="80"/>
      <c r="D4" s="80"/>
      <c r="E4" s="80"/>
      <c r="F4" s="80"/>
      <c r="G4" s="80"/>
      <c r="H4" s="80"/>
      <c r="I4" s="80"/>
      <c r="J4" s="80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82"/>
      <c r="C6" s="82"/>
      <c r="D6" s="5"/>
      <c r="E6" s="82"/>
      <c r="F6" s="83"/>
      <c r="G6" s="7" t="s">
        <v>2</v>
      </c>
      <c r="H6" s="11" t="s">
        <v>3</v>
      </c>
      <c r="I6" s="4"/>
      <c r="J6" s="4"/>
    </row>
    <row r="7" spans="1:14" ht="21" thickBot="1" x14ac:dyDescent="0.4">
      <c r="A7" s="26" t="s">
        <v>162</v>
      </c>
      <c r="B7" s="82"/>
      <c r="C7" s="82"/>
      <c r="D7" s="5"/>
      <c r="E7" s="82"/>
      <c r="F7" s="83"/>
      <c r="G7" s="84" t="s">
        <v>161</v>
      </c>
      <c r="H7" s="85"/>
      <c r="I7" s="4"/>
      <c r="J7" s="4"/>
    </row>
    <row r="8" spans="1:14" ht="21" thickBot="1" x14ac:dyDescent="0.4">
      <c r="A8" s="26" t="s">
        <v>163</v>
      </c>
      <c r="B8" s="82"/>
      <c r="C8" s="82"/>
      <c r="D8" s="5"/>
      <c r="E8" s="82"/>
      <c r="F8" s="83"/>
      <c r="G8" s="84" t="s">
        <v>173</v>
      </c>
      <c r="H8" s="85"/>
      <c r="I8" s="4"/>
      <c r="J8" s="4"/>
    </row>
    <row r="9" spans="1:14" ht="21" thickBot="1" x14ac:dyDescent="0.4">
      <c r="A9" s="26" t="s">
        <v>164</v>
      </c>
      <c r="B9" s="82"/>
      <c r="C9" s="82"/>
      <c r="D9" s="5"/>
      <c r="E9" s="82"/>
      <c r="F9" s="83"/>
      <c r="G9" s="84" t="s">
        <v>174</v>
      </c>
      <c r="H9" s="85"/>
      <c r="I9" s="4"/>
      <c r="J9" s="4"/>
    </row>
    <row r="10" spans="1:14" ht="21" thickBot="1" x14ac:dyDescent="0.4">
      <c r="A10" s="26" t="s">
        <v>165</v>
      </c>
      <c r="B10" s="82"/>
      <c r="C10" s="82"/>
      <c r="D10" s="5"/>
      <c r="E10" s="82"/>
      <c r="F10" s="83"/>
      <c r="G10" s="84" t="s">
        <v>175</v>
      </c>
      <c r="H10" s="85"/>
      <c r="I10" s="4"/>
      <c r="J10" s="4"/>
    </row>
    <row r="11" spans="1:14" ht="21" thickBot="1" x14ac:dyDescent="0.4">
      <c r="A11" s="26" t="s">
        <v>166</v>
      </c>
      <c r="B11" s="82"/>
      <c r="C11" s="82"/>
      <c r="D11" s="5"/>
      <c r="E11" s="82"/>
      <c r="F11" s="83"/>
      <c r="G11" s="84" t="s">
        <v>176</v>
      </c>
      <c r="H11" s="85"/>
      <c r="I11" s="4"/>
      <c r="J11" s="4"/>
    </row>
    <row r="12" spans="1:14" ht="21" thickBot="1" x14ac:dyDescent="0.4">
      <c r="A12" s="26" t="s">
        <v>167</v>
      </c>
      <c r="B12" s="82"/>
      <c r="C12" s="82"/>
      <c r="D12" s="5"/>
      <c r="E12" s="82"/>
      <c r="F12" s="83"/>
      <c r="G12" s="86" t="s">
        <v>4</v>
      </c>
      <c r="H12" s="85"/>
      <c r="I12" s="4"/>
      <c r="J12" s="4"/>
    </row>
    <row r="13" spans="1:14" ht="21" thickBot="1" x14ac:dyDescent="0.4">
      <c r="A13" s="26" t="s">
        <v>168</v>
      </c>
      <c r="B13" s="13"/>
      <c r="C13" s="5"/>
      <c r="D13" s="50" t="s">
        <v>244</v>
      </c>
      <c r="E13" s="53"/>
      <c r="F13" s="53"/>
      <c r="G13" s="54"/>
      <c r="H13" s="55"/>
    </row>
    <row r="14" spans="1:14" ht="21" thickBot="1" x14ac:dyDescent="0.4">
      <c r="A14" s="26" t="s">
        <v>169</v>
      </c>
      <c r="B14" s="13"/>
      <c r="C14" s="5"/>
      <c r="D14" s="51" t="s">
        <v>243</v>
      </c>
      <c r="E14" s="50"/>
      <c r="F14" s="50"/>
      <c r="G14" s="50"/>
      <c r="H14" s="52"/>
      <c r="I14" s="50"/>
      <c r="J14" s="50"/>
      <c r="K14" s="50"/>
      <c r="L14" s="50"/>
      <c r="M14" s="50"/>
      <c r="N14" s="50"/>
    </row>
    <row r="15" spans="1:14" ht="21" thickBot="1" x14ac:dyDescent="0.4">
      <c r="A15" s="87" t="s">
        <v>251</v>
      </c>
      <c r="B15" s="88"/>
      <c r="C15" s="88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84" t="s">
        <v>170</v>
      </c>
      <c r="B16" s="82"/>
      <c r="C16" s="82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84" t="s">
        <v>171</v>
      </c>
      <c r="B17" s="82"/>
      <c r="C17" s="82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84" t="s">
        <v>172</v>
      </c>
      <c r="B18" s="82"/>
      <c r="C18" s="82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89" t="s">
        <v>5</v>
      </c>
      <c r="B20" s="90"/>
      <c r="C20" s="90"/>
      <c r="D20" s="90"/>
      <c r="E20" s="90"/>
      <c r="F20" s="90"/>
      <c r="G20" s="90"/>
      <c r="H20" s="90"/>
      <c r="I20" s="3"/>
      <c r="J20" s="4"/>
    </row>
    <row r="21" spans="1:10" ht="20.399999999999999" x14ac:dyDescent="0.35">
      <c r="A21" s="89" t="s">
        <v>6</v>
      </c>
      <c r="B21" s="90"/>
      <c r="C21" s="90"/>
      <c r="D21" s="90"/>
      <c r="E21" s="90"/>
      <c r="F21" s="90"/>
      <c r="G21" s="90"/>
      <c r="H21" s="90"/>
      <c r="I21" s="3"/>
      <c r="J21" s="4"/>
    </row>
    <row r="22" spans="1:10" ht="20.399999999999999" x14ac:dyDescent="0.35">
      <c r="A22" s="91" t="s">
        <v>253</v>
      </c>
      <c r="B22" s="90"/>
      <c r="C22" s="90"/>
      <c r="D22" s="90"/>
      <c r="E22" s="90"/>
      <c r="F22" s="90"/>
      <c r="G22" s="90"/>
      <c r="H22" s="90"/>
      <c r="I22" s="3"/>
      <c r="J22" s="4"/>
    </row>
    <row r="23" spans="1:10" ht="20.399999999999999" x14ac:dyDescent="0.35">
      <c r="A23" s="89" t="s">
        <v>7</v>
      </c>
      <c r="B23" s="90"/>
      <c r="C23" s="90"/>
      <c r="D23" s="90"/>
      <c r="E23" s="90"/>
      <c r="F23" s="90"/>
      <c r="G23" s="90"/>
      <c r="H23" s="90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89" t="s">
        <v>8</v>
      </c>
      <c r="B25" s="90"/>
      <c r="C25" s="90"/>
      <c r="D25" s="90"/>
      <c r="E25" s="90"/>
      <c r="F25" s="90"/>
      <c r="G25" s="90"/>
      <c r="H25" s="90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95" t="s">
        <v>9</v>
      </c>
      <c r="B27" s="97" t="s">
        <v>10</v>
      </c>
      <c r="C27" s="92" t="s">
        <v>11</v>
      </c>
      <c r="D27" s="93"/>
      <c r="E27" s="94" t="s">
        <v>255</v>
      </c>
      <c r="F27" s="83"/>
      <c r="G27" s="83"/>
      <c r="H27" s="85"/>
      <c r="I27" s="4"/>
      <c r="J27" s="4"/>
    </row>
    <row r="28" spans="1:10" ht="28.2" thickBot="1" x14ac:dyDescent="0.4">
      <c r="A28" s="96"/>
      <c r="B28" s="98"/>
      <c r="C28" s="18" t="s">
        <v>252</v>
      </c>
      <c r="D28" s="18" t="s">
        <v>254</v>
      </c>
      <c r="E28" s="19" t="s">
        <v>154</v>
      </c>
      <c r="F28" s="20" t="s">
        <v>155</v>
      </c>
      <c r="G28" s="21" t="s">
        <v>156</v>
      </c>
      <c r="H28" s="21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99" t="s">
        <v>20</v>
      </c>
      <c r="B30" s="100"/>
      <c r="C30" s="100"/>
      <c r="D30" s="100"/>
      <c r="E30" s="100"/>
      <c r="F30" s="100"/>
      <c r="G30" s="100"/>
      <c r="H30" s="101"/>
      <c r="I30" s="4"/>
      <c r="J30" s="4"/>
    </row>
    <row r="31" spans="1:10" ht="21" thickBot="1" x14ac:dyDescent="0.4">
      <c r="A31" s="27" t="s">
        <v>152</v>
      </c>
      <c r="B31" s="28" t="s">
        <v>177</v>
      </c>
      <c r="C31" s="61">
        <v>241</v>
      </c>
      <c r="D31" s="61">
        <v>56</v>
      </c>
      <c r="E31" s="61">
        <v>463.8</v>
      </c>
      <c r="F31" s="61">
        <v>56</v>
      </c>
      <c r="G31" s="31">
        <f>F31-E31</f>
        <v>-407.8</v>
      </c>
      <c r="H31" s="23">
        <f t="shared" ref="H31" si="0">F31/E31*100</f>
        <v>12.074169900819319</v>
      </c>
      <c r="I31" s="4"/>
      <c r="J31" s="4"/>
    </row>
    <row r="32" spans="1:10" ht="23.4" customHeight="1" thickBot="1" x14ac:dyDescent="0.4">
      <c r="A32" s="27" t="s">
        <v>153</v>
      </c>
      <c r="B32" s="28" t="s">
        <v>178</v>
      </c>
      <c r="C32" s="61">
        <v>241</v>
      </c>
      <c r="D32" s="61">
        <v>56</v>
      </c>
      <c r="E32" s="61">
        <v>460.2</v>
      </c>
      <c r="F32" s="61">
        <v>56</v>
      </c>
      <c r="G32" s="23">
        <f t="shared" ref="G32:G68" si="1">F32-E32</f>
        <v>-404.2</v>
      </c>
      <c r="H32" s="23">
        <f t="shared" ref="H32:H69" si="2">F32/E32*100</f>
        <v>12.168622338113865</v>
      </c>
      <c r="I32" s="4"/>
      <c r="J32" s="4"/>
    </row>
    <row r="33" spans="1:10" ht="21" thickBot="1" x14ac:dyDescent="0.4">
      <c r="A33" s="25" t="s">
        <v>158</v>
      </c>
      <c r="B33" s="28" t="s">
        <v>179</v>
      </c>
      <c r="C33" s="60">
        <f>C31-C32</f>
        <v>0</v>
      </c>
      <c r="D33" s="60">
        <f>D31-D32</f>
        <v>0</v>
      </c>
      <c r="E33" s="60">
        <f>E31-E32</f>
        <v>3.6000000000000227</v>
      </c>
      <c r="F33" s="60">
        <f>F31-F32</f>
        <v>0</v>
      </c>
      <c r="G33" s="62">
        <f>G31-G32</f>
        <v>-3.6000000000000227</v>
      </c>
      <c r="H33" s="23">
        <f t="shared" si="2"/>
        <v>0</v>
      </c>
      <c r="I33" s="4"/>
      <c r="J33" s="4"/>
    </row>
    <row r="34" spans="1:10" ht="21" thickBot="1" x14ac:dyDescent="0.4">
      <c r="A34" s="32" t="s">
        <v>180</v>
      </c>
      <c r="B34" s="28" t="s">
        <v>181</v>
      </c>
      <c r="C34" s="60">
        <f>C35+C36+C37+C38</f>
        <v>1338</v>
      </c>
      <c r="D34" s="60">
        <f>D35+D36+D37+D38</f>
        <v>1516</v>
      </c>
      <c r="E34" s="60">
        <f t="shared" ref="E34:F34" si="3">E35+E36+E37+E38</f>
        <v>1600</v>
      </c>
      <c r="F34" s="60">
        <f t="shared" si="3"/>
        <v>1516</v>
      </c>
      <c r="G34" s="23">
        <f>F34-E34</f>
        <v>-84</v>
      </c>
      <c r="H34" s="23">
        <f t="shared" si="2"/>
        <v>94.75</v>
      </c>
      <c r="I34" s="4"/>
      <c r="J34" s="4"/>
    </row>
    <row r="35" spans="1:10" ht="21" thickBot="1" x14ac:dyDescent="0.4">
      <c r="A35" s="25" t="s">
        <v>242</v>
      </c>
      <c r="B35" s="33" t="s">
        <v>143</v>
      </c>
      <c r="C35" s="62">
        <v>1338</v>
      </c>
      <c r="D35" s="62">
        <v>1516</v>
      </c>
      <c r="E35" s="62">
        <v>1600</v>
      </c>
      <c r="F35" s="62">
        <v>1516</v>
      </c>
      <c r="G35" s="23">
        <f>F35-E35</f>
        <v>-84</v>
      </c>
      <c r="H35" s="23">
        <f t="shared" ref="H35:H42" si="4">F35/E35*100</f>
        <v>94.75</v>
      </c>
      <c r="I35" s="4"/>
      <c r="J35" s="4"/>
    </row>
    <row r="36" spans="1:10" ht="21" thickBot="1" x14ac:dyDescent="0.4">
      <c r="A36" s="25" t="s">
        <v>151</v>
      </c>
      <c r="B36" s="28" t="s">
        <v>183</v>
      </c>
      <c r="C36" s="28"/>
      <c r="D36" s="28"/>
      <c r="E36" s="62"/>
      <c r="F36" s="28"/>
      <c r="G36" s="23"/>
      <c r="H36" s="23"/>
      <c r="I36" s="4"/>
      <c r="J36" s="4"/>
    </row>
    <row r="37" spans="1:10" ht="21" thickBot="1" x14ac:dyDescent="0.4">
      <c r="A37" s="32" t="s">
        <v>182</v>
      </c>
      <c r="B37" s="28" t="s">
        <v>184</v>
      </c>
      <c r="C37" s="28"/>
      <c r="D37" s="28"/>
      <c r="E37" s="60"/>
      <c r="F37" s="28"/>
      <c r="G37" s="23"/>
      <c r="H37" s="23"/>
      <c r="I37" s="4"/>
      <c r="J37" s="4"/>
    </row>
    <row r="38" spans="1:10" ht="21" thickBot="1" x14ac:dyDescent="0.4">
      <c r="A38" s="32" t="s">
        <v>185</v>
      </c>
      <c r="B38" s="28" t="s">
        <v>186</v>
      </c>
      <c r="C38" s="28"/>
      <c r="D38" s="28"/>
      <c r="E38" s="62"/>
      <c r="F38" s="28"/>
      <c r="G38" s="23"/>
      <c r="H38" s="23"/>
      <c r="I38" s="4"/>
      <c r="J38" s="4"/>
    </row>
    <row r="39" spans="1:10" ht="21" thickBot="1" x14ac:dyDescent="0.4">
      <c r="A39" s="32" t="s">
        <v>187</v>
      </c>
      <c r="B39" s="28" t="s">
        <v>188</v>
      </c>
      <c r="C39" s="28"/>
      <c r="D39" s="28"/>
      <c r="E39" s="60"/>
      <c r="F39" s="62"/>
      <c r="G39" s="23"/>
      <c r="H39" s="23"/>
      <c r="I39" s="4"/>
      <c r="J39" s="4"/>
    </row>
    <row r="40" spans="1:10" ht="21" thickBot="1" x14ac:dyDescent="0.4">
      <c r="A40" s="32" t="s">
        <v>189</v>
      </c>
      <c r="B40" s="28" t="s">
        <v>190</v>
      </c>
      <c r="C40" s="32"/>
      <c r="D40" s="32"/>
      <c r="E40" s="60"/>
      <c r="F40" s="62"/>
      <c r="G40" s="23"/>
      <c r="H40" s="23"/>
      <c r="I40" s="4"/>
      <c r="J40" s="4"/>
    </row>
    <row r="41" spans="1:10" ht="21" thickBot="1" x14ac:dyDescent="0.4">
      <c r="A41" s="32" t="s">
        <v>191</v>
      </c>
      <c r="B41" s="28" t="s">
        <v>192</v>
      </c>
      <c r="C41" s="61">
        <v>6502</v>
      </c>
      <c r="D41" s="61">
        <v>7205</v>
      </c>
      <c r="E41" s="60">
        <v>9937.5</v>
      </c>
      <c r="F41" s="61">
        <v>7205</v>
      </c>
      <c r="G41" s="23">
        <f t="shared" ref="G41:G43" si="5">F41-E41</f>
        <v>-2732.5</v>
      </c>
      <c r="H41" s="23">
        <f t="shared" si="4"/>
        <v>72.503144654088047</v>
      </c>
      <c r="I41" s="4"/>
      <c r="J41" s="4"/>
    </row>
    <row r="42" spans="1:10" ht="16.8" customHeight="1" thickBot="1" x14ac:dyDescent="0.4">
      <c r="A42" s="32" t="s">
        <v>193</v>
      </c>
      <c r="B42" s="28" t="s">
        <v>194</v>
      </c>
      <c r="C42" s="61">
        <v>6878</v>
      </c>
      <c r="D42" s="61">
        <v>7236</v>
      </c>
      <c r="E42" s="60">
        <v>6893.2</v>
      </c>
      <c r="F42" s="61">
        <v>7236</v>
      </c>
      <c r="G42" s="23">
        <f t="shared" si="5"/>
        <v>342.80000000000018</v>
      </c>
      <c r="H42" s="23">
        <f t="shared" si="4"/>
        <v>104.97301688620671</v>
      </c>
      <c r="I42" s="4"/>
      <c r="J42" s="4"/>
    </row>
    <row r="43" spans="1:10" ht="24.6" customHeight="1" thickBot="1" x14ac:dyDescent="0.4">
      <c r="A43" s="32" t="s">
        <v>195</v>
      </c>
      <c r="B43" s="28" t="s">
        <v>196</v>
      </c>
      <c r="C43" s="60">
        <f>C31+C41-C32-C34-C42</f>
        <v>-1714</v>
      </c>
      <c r="D43" s="60">
        <f t="shared" ref="D43:F43" si="6">D31+D41-D32-D34-D42</f>
        <v>-1547</v>
      </c>
      <c r="E43" s="60">
        <f>E31+E41-E32-E34-E42</f>
        <v>1447.8999999999987</v>
      </c>
      <c r="F43" s="60">
        <f t="shared" si="6"/>
        <v>-1547</v>
      </c>
      <c r="G43" s="23">
        <f t="shared" si="5"/>
        <v>-2994.8999999999987</v>
      </c>
      <c r="H43" s="23">
        <f t="shared" si="2"/>
        <v>-106.84439533116938</v>
      </c>
      <c r="I43" s="4"/>
      <c r="J43" s="4"/>
    </row>
    <row r="44" spans="1:10" ht="21" thickBot="1" x14ac:dyDescent="0.4">
      <c r="A44" s="32" t="s">
        <v>197</v>
      </c>
      <c r="B44" s="34">
        <v>1110</v>
      </c>
      <c r="C44" s="29"/>
      <c r="D44" s="29"/>
      <c r="E44" s="29"/>
      <c r="F44" s="29"/>
      <c r="G44" s="31"/>
      <c r="H44" s="23"/>
      <c r="I44" s="4"/>
      <c r="J44" s="4"/>
    </row>
    <row r="45" spans="1:10" ht="21" thickBot="1" x14ac:dyDescent="0.4">
      <c r="A45" s="32" t="s">
        <v>198</v>
      </c>
      <c r="B45" s="28" t="s">
        <v>199</v>
      </c>
      <c r="C45" s="29"/>
      <c r="D45" s="29"/>
      <c r="E45" s="29"/>
      <c r="F45" s="29"/>
      <c r="G45" s="31"/>
      <c r="H45" s="23"/>
      <c r="I45" s="4"/>
      <c r="J45" s="4"/>
    </row>
    <row r="46" spans="1:10" ht="21" thickBot="1" x14ac:dyDescent="0.4">
      <c r="A46" s="32" t="s">
        <v>200</v>
      </c>
      <c r="B46" s="28" t="s">
        <v>201</v>
      </c>
      <c r="C46" s="29"/>
      <c r="D46" s="29"/>
      <c r="E46" s="29"/>
      <c r="F46" s="29"/>
      <c r="G46" s="31"/>
      <c r="H46" s="23"/>
      <c r="I46" s="4"/>
      <c r="J46" s="4"/>
    </row>
    <row r="47" spans="1:10" ht="21" thickBot="1" x14ac:dyDescent="0.4">
      <c r="A47" s="32" t="s">
        <v>202</v>
      </c>
      <c r="B47" s="28" t="s">
        <v>203</v>
      </c>
      <c r="C47" s="29"/>
      <c r="D47" s="29"/>
      <c r="E47" s="29"/>
      <c r="F47" s="29"/>
      <c r="G47" s="31"/>
      <c r="H47" s="23"/>
      <c r="I47" s="4"/>
      <c r="J47" s="4"/>
    </row>
    <row r="48" spans="1:10" ht="21" thickBot="1" x14ac:dyDescent="0.4">
      <c r="A48" s="32" t="s">
        <v>204</v>
      </c>
      <c r="B48" s="28" t="s">
        <v>205</v>
      </c>
      <c r="C48" s="29"/>
      <c r="D48" s="29"/>
      <c r="E48" s="29"/>
      <c r="F48" s="29"/>
      <c r="G48" s="31"/>
      <c r="H48" s="23"/>
      <c r="I48" s="4"/>
      <c r="J48" s="4"/>
    </row>
    <row r="49" spans="1:10" ht="21" thickBot="1" x14ac:dyDescent="0.4">
      <c r="A49" s="32" t="s">
        <v>206</v>
      </c>
      <c r="B49" s="28" t="s">
        <v>207</v>
      </c>
      <c r="C49" s="29"/>
      <c r="D49" s="29"/>
      <c r="E49" s="29"/>
      <c r="F49" s="29"/>
      <c r="G49" s="31"/>
      <c r="H49" s="23"/>
      <c r="I49" s="4"/>
      <c r="J49" s="4"/>
    </row>
    <row r="50" spans="1:10" ht="21" thickBot="1" x14ac:dyDescent="0.4">
      <c r="A50" s="35" t="s">
        <v>208</v>
      </c>
      <c r="B50" s="28" t="s">
        <v>209</v>
      </c>
      <c r="C50" s="29"/>
      <c r="D50" s="29"/>
      <c r="E50" s="29"/>
      <c r="F50" s="29"/>
      <c r="G50" s="31"/>
      <c r="H50" s="23"/>
      <c r="I50" s="4"/>
      <c r="J50" s="4"/>
    </row>
    <row r="51" spans="1:10" ht="21" thickBot="1" x14ac:dyDescent="0.4">
      <c r="A51" s="32" t="s">
        <v>210</v>
      </c>
      <c r="B51" s="34" t="s">
        <v>211</v>
      </c>
      <c r="C51" s="29"/>
      <c r="D51" s="29"/>
      <c r="E51" s="29"/>
      <c r="F51" s="29"/>
      <c r="G51" s="31"/>
      <c r="H51" s="23"/>
      <c r="I51" s="4"/>
      <c r="J51" s="4"/>
    </row>
    <row r="52" spans="1:10" ht="42" customHeight="1" thickBot="1" x14ac:dyDescent="0.4">
      <c r="A52" s="32" t="s">
        <v>212</v>
      </c>
      <c r="B52" s="28" t="s">
        <v>213</v>
      </c>
      <c r="C52" s="61">
        <f>C43</f>
        <v>-1714</v>
      </c>
      <c r="D52" s="61">
        <f>D43</f>
        <v>-1547</v>
      </c>
      <c r="E52" s="61">
        <f t="shared" ref="E52:F52" si="7">E43</f>
        <v>1447.8999999999987</v>
      </c>
      <c r="F52" s="61">
        <f t="shared" si="7"/>
        <v>-1547</v>
      </c>
      <c r="G52" s="72">
        <f t="shared" si="1"/>
        <v>-2994.8999999999987</v>
      </c>
      <c r="H52" s="68">
        <f t="shared" si="2"/>
        <v>-106.84439533116938</v>
      </c>
      <c r="I52" s="4"/>
      <c r="J52" s="4"/>
    </row>
    <row r="53" spans="1:10" ht="21" thickBot="1" x14ac:dyDescent="0.4">
      <c r="A53" s="32" t="s">
        <v>214</v>
      </c>
      <c r="B53" s="28" t="s">
        <v>215</v>
      </c>
      <c r="C53" s="59"/>
      <c r="D53" s="59"/>
      <c r="E53" s="59"/>
      <c r="F53" s="59"/>
      <c r="G53" s="31"/>
      <c r="H53" s="23"/>
      <c r="I53" s="4"/>
      <c r="J53" s="4"/>
    </row>
    <row r="54" spans="1:10" ht="21" thickBot="1" x14ac:dyDescent="0.4">
      <c r="A54" s="32" t="s">
        <v>216</v>
      </c>
      <c r="B54" s="34" t="s">
        <v>217</v>
      </c>
      <c r="C54" s="59"/>
      <c r="D54" s="59"/>
      <c r="E54" s="59"/>
      <c r="F54" s="59"/>
      <c r="G54" s="31"/>
      <c r="H54" s="23"/>
      <c r="I54" s="4"/>
      <c r="J54" s="4"/>
    </row>
    <row r="55" spans="1:10" ht="21" thickBot="1" x14ac:dyDescent="0.4">
      <c r="A55" s="32" t="s">
        <v>218</v>
      </c>
      <c r="B55" s="28" t="s">
        <v>219</v>
      </c>
      <c r="C55" s="59"/>
      <c r="D55" s="59"/>
      <c r="E55" s="59"/>
      <c r="F55" s="59"/>
      <c r="G55" s="31"/>
      <c r="H55" s="23"/>
      <c r="I55" s="4"/>
      <c r="J55" s="4"/>
    </row>
    <row r="56" spans="1:10" ht="21" thickBot="1" x14ac:dyDescent="0.4">
      <c r="A56" s="32" t="s">
        <v>220</v>
      </c>
      <c r="B56" s="28" t="s">
        <v>221</v>
      </c>
      <c r="C56" s="59"/>
      <c r="D56" s="59"/>
      <c r="E56" s="59"/>
      <c r="F56" s="59"/>
      <c r="G56" s="31"/>
      <c r="H56" s="23"/>
      <c r="I56" s="4"/>
      <c r="J56" s="4"/>
    </row>
    <row r="57" spans="1:10" ht="40.799999999999997" customHeight="1" thickBot="1" x14ac:dyDescent="0.4">
      <c r="A57" s="32" t="s">
        <v>222</v>
      </c>
      <c r="B57" s="28" t="s">
        <v>223</v>
      </c>
      <c r="C57" s="60">
        <f>C52-C53</f>
        <v>-1714</v>
      </c>
      <c r="D57" s="61">
        <f>D52-D53</f>
        <v>-1547</v>
      </c>
      <c r="E57" s="61">
        <f>E52-E53</f>
        <v>1447.8999999999987</v>
      </c>
      <c r="F57" s="61">
        <f>F52-F53</f>
        <v>-1547</v>
      </c>
      <c r="G57" s="72">
        <f t="shared" si="1"/>
        <v>-2994.8999999999987</v>
      </c>
      <c r="H57" s="68">
        <f t="shared" si="2"/>
        <v>-106.84439533116938</v>
      </c>
      <c r="I57" s="4"/>
      <c r="J57" s="4"/>
    </row>
    <row r="58" spans="1:10" ht="21" thickBot="1" x14ac:dyDescent="0.4">
      <c r="A58" s="32" t="s">
        <v>224</v>
      </c>
      <c r="B58" s="34" t="s">
        <v>225</v>
      </c>
      <c r="C58" s="59"/>
      <c r="D58" s="59"/>
      <c r="E58" s="59"/>
      <c r="F58" s="58"/>
      <c r="G58" s="31"/>
      <c r="H58" s="23"/>
      <c r="I58" s="4"/>
      <c r="J58" s="4"/>
    </row>
    <row r="59" spans="1:10" ht="27" customHeight="1" thickBot="1" x14ac:dyDescent="0.4">
      <c r="A59" s="36" t="s">
        <v>226</v>
      </c>
      <c r="B59" s="28" t="s">
        <v>227</v>
      </c>
      <c r="C59" s="59"/>
      <c r="D59" s="61"/>
      <c r="E59" s="61"/>
      <c r="F59" s="61"/>
      <c r="G59" s="72"/>
      <c r="H59" s="68"/>
      <c r="I59" s="4"/>
      <c r="J59" s="4"/>
    </row>
    <row r="60" spans="1:10" ht="21" thickBot="1" x14ac:dyDescent="0.4">
      <c r="A60" s="36" t="s">
        <v>228</v>
      </c>
      <c r="B60" s="28" t="s">
        <v>229</v>
      </c>
      <c r="C60" s="60">
        <f>C31+C41</f>
        <v>6743</v>
      </c>
      <c r="D60" s="60">
        <f t="shared" ref="D60:E60" si="8">D31+D41</f>
        <v>7261</v>
      </c>
      <c r="E60" s="60">
        <f t="shared" si="8"/>
        <v>10401.299999999999</v>
      </c>
      <c r="F60" s="60">
        <f>F31+F41</f>
        <v>7261</v>
      </c>
      <c r="G60" s="31">
        <f t="shared" si="1"/>
        <v>-3140.2999999999993</v>
      </c>
      <c r="H60" s="23">
        <f t="shared" si="2"/>
        <v>69.808581619605249</v>
      </c>
      <c r="I60" s="4"/>
      <c r="J60" s="4"/>
    </row>
    <row r="61" spans="1:10" ht="21" thickBot="1" x14ac:dyDescent="0.4">
      <c r="A61" s="32" t="s">
        <v>230</v>
      </c>
      <c r="B61" s="28" t="s">
        <v>231</v>
      </c>
      <c r="C61" s="60">
        <f>C32+C42+C34+C53</f>
        <v>8457</v>
      </c>
      <c r="D61" s="60">
        <f t="shared" ref="D61:F61" si="9">D32+D42+D34</f>
        <v>8808</v>
      </c>
      <c r="E61" s="60">
        <f t="shared" si="9"/>
        <v>8953.4</v>
      </c>
      <c r="F61" s="60">
        <f t="shared" si="9"/>
        <v>8808</v>
      </c>
      <c r="G61" s="31">
        <f t="shared" si="1"/>
        <v>-145.39999999999964</v>
      </c>
      <c r="H61" s="23">
        <f t="shared" si="2"/>
        <v>98.376035919315569</v>
      </c>
      <c r="I61" s="4"/>
      <c r="J61" s="4"/>
    </row>
    <row r="62" spans="1:10" ht="21" thickBot="1" x14ac:dyDescent="0.4">
      <c r="A62" s="32" t="s">
        <v>232</v>
      </c>
      <c r="B62" s="30"/>
      <c r="C62" s="102"/>
      <c r="D62" s="103"/>
      <c r="E62" s="103"/>
      <c r="F62" s="104"/>
      <c r="G62" s="31"/>
      <c r="H62" s="23"/>
      <c r="I62" s="4"/>
      <c r="J62" s="4"/>
    </row>
    <row r="63" spans="1:10" ht="21" thickBot="1" x14ac:dyDescent="0.4">
      <c r="A63" s="69" t="s">
        <v>250</v>
      </c>
      <c r="B63" s="28" t="s">
        <v>233</v>
      </c>
      <c r="C63" s="60">
        <f>C64+C65+C66</f>
        <v>960.7</v>
      </c>
      <c r="D63" s="60">
        <f t="shared" ref="D63:G63" si="10">D64+D65+D66</f>
        <v>1676</v>
      </c>
      <c r="E63" s="60">
        <f t="shared" si="10"/>
        <v>1209.1000000000001</v>
      </c>
      <c r="F63" s="60">
        <f t="shared" si="10"/>
        <v>1676</v>
      </c>
      <c r="G63" s="60">
        <f t="shared" si="10"/>
        <v>466.90000000000003</v>
      </c>
      <c r="H63" s="23">
        <f t="shared" si="2"/>
        <v>138.61549913158547</v>
      </c>
      <c r="I63" s="4"/>
      <c r="J63" s="4"/>
    </row>
    <row r="64" spans="1:10" ht="21" thickBot="1" x14ac:dyDescent="0.4">
      <c r="A64" s="32" t="s">
        <v>234</v>
      </c>
      <c r="B64" s="28" t="s">
        <v>235</v>
      </c>
      <c r="C64" s="59">
        <v>73</v>
      </c>
      <c r="D64" s="59">
        <v>184.8</v>
      </c>
      <c r="E64" s="73">
        <v>14.7</v>
      </c>
      <c r="F64" s="59">
        <v>184.8</v>
      </c>
      <c r="G64" s="31">
        <f t="shared" si="1"/>
        <v>170.10000000000002</v>
      </c>
      <c r="H64" s="23">
        <f t="shared" si="2"/>
        <v>1257.1428571428573</v>
      </c>
      <c r="I64" s="4"/>
      <c r="J64" s="4"/>
    </row>
    <row r="65" spans="1:10" s="16" customFormat="1" ht="21" thickBot="1" x14ac:dyDescent="0.4">
      <c r="A65" s="37" t="s">
        <v>145</v>
      </c>
      <c r="B65" s="38" t="s">
        <v>146</v>
      </c>
      <c r="C65" s="63">
        <v>860.1</v>
      </c>
      <c r="D65" s="63">
        <v>1453</v>
      </c>
      <c r="E65" s="71">
        <v>1170</v>
      </c>
      <c r="F65" s="63">
        <v>1453</v>
      </c>
      <c r="G65" s="31">
        <f t="shared" ref="G65" si="11">F65-E65</f>
        <v>283</v>
      </c>
      <c r="H65" s="23">
        <f t="shared" ref="H65" si="12">F65/E65*100</f>
        <v>124.18803418803419</v>
      </c>
      <c r="I65" s="15"/>
      <c r="J65" s="15"/>
    </row>
    <row r="66" spans="1:10" ht="21" thickBot="1" x14ac:dyDescent="0.4">
      <c r="A66" s="25" t="s">
        <v>147</v>
      </c>
      <c r="B66" s="28" t="s">
        <v>236</v>
      </c>
      <c r="C66" s="59">
        <v>27.6</v>
      </c>
      <c r="D66" s="59">
        <v>38.200000000000003</v>
      </c>
      <c r="E66" s="64">
        <v>24.4</v>
      </c>
      <c r="F66" s="59">
        <v>38.200000000000003</v>
      </c>
      <c r="G66" s="31">
        <f t="shared" si="1"/>
        <v>13.800000000000004</v>
      </c>
      <c r="H66" s="23">
        <f t="shared" si="2"/>
        <v>156.55737704918036</v>
      </c>
      <c r="I66" s="4"/>
      <c r="J66" s="4"/>
    </row>
    <row r="67" spans="1:10" ht="21" thickBot="1" x14ac:dyDescent="0.4">
      <c r="A67" s="35" t="s">
        <v>144</v>
      </c>
      <c r="B67" s="28" t="s">
        <v>237</v>
      </c>
      <c r="C67" s="59">
        <v>4767</v>
      </c>
      <c r="D67" s="59">
        <v>4955</v>
      </c>
      <c r="E67" s="62">
        <v>5935.9</v>
      </c>
      <c r="F67" s="59">
        <v>4955</v>
      </c>
      <c r="G67" s="31">
        <f t="shared" si="1"/>
        <v>-980.89999999999964</v>
      </c>
      <c r="H67" s="23">
        <f t="shared" si="2"/>
        <v>83.475125928671318</v>
      </c>
      <c r="I67" s="4"/>
      <c r="J67" s="4"/>
    </row>
    <row r="68" spans="1:10" ht="21" thickBot="1" x14ac:dyDescent="0.4">
      <c r="A68" s="69" t="s">
        <v>247</v>
      </c>
      <c r="B68" s="28" t="s">
        <v>238</v>
      </c>
      <c r="C68" s="59">
        <v>1057</v>
      </c>
      <c r="D68" s="59">
        <v>1158</v>
      </c>
      <c r="E68" s="64">
        <v>1305.9000000000001</v>
      </c>
      <c r="F68" s="59">
        <v>1158</v>
      </c>
      <c r="G68" s="31">
        <f t="shared" si="1"/>
        <v>-147.90000000000009</v>
      </c>
      <c r="H68" s="23">
        <f t="shared" si="2"/>
        <v>88.674477371927395</v>
      </c>
      <c r="I68" s="4"/>
      <c r="J68" s="4"/>
    </row>
    <row r="69" spans="1:10" ht="21" thickBot="1" x14ac:dyDescent="0.4">
      <c r="A69" s="69" t="s">
        <v>248</v>
      </c>
      <c r="B69" s="28" t="s">
        <v>239</v>
      </c>
      <c r="C69" s="59">
        <v>1567</v>
      </c>
      <c r="D69" s="59">
        <v>981</v>
      </c>
      <c r="E69" s="64">
        <v>460</v>
      </c>
      <c r="F69" s="59">
        <v>981</v>
      </c>
      <c r="G69" s="23">
        <f>F69-E69</f>
        <v>521</v>
      </c>
      <c r="H69" s="23">
        <f t="shared" si="2"/>
        <v>213.2608695652174</v>
      </c>
      <c r="I69" s="4"/>
      <c r="J69" s="4"/>
    </row>
    <row r="70" spans="1:10" ht="20.399999999999999" x14ac:dyDescent="0.35">
      <c r="A70" s="24"/>
      <c r="B70" s="39"/>
      <c r="C70" s="24"/>
      <c r="D70" s="24"/>
      <c r="E70" s="24"/>
      <c r="F70" s="24"/>
      <c r="G70" s="24"/>
      <c r="H70" s="24"/>
      <c r="I70" s="4"/>
      <c r="J70" s="4"/>
    </row>
    <row r="71" spans="1:10" ht="20.399999999999999" x14ac:dyDescent="0.35">
      <c r="A71" s="40"/>
      <c r="B71" s="39"/>
      <c r="C71" s="24"/>
      <c r="D71" s="24"/>
      <c r="E71" s="24"/>
      <c r="F71" s="24"/>
      <c r="G71" s="24"/>
      <c r="H71" s="24"/>
      <c r="I71" s="4"/>
      <c r="J71" s="4"/>
    </row>
    <row r="72" spans="1:10" ht="20.399999999999999" x14ac:dyDescent="0.35">
      <c r="A72" s="24"/>
      <c r="B72" s="39"/>
      <c r="C72" s="24"/>
      <c r="D72" s="24"/>
      <c r="E72" s="24"/>
      <c r="F72" s="24"/>
      <c r="G72" s="24"/>
      <c r="H72" s="24"/>
      <c r="I72" s="4"/>
      <c r="J72" s="4"/>
    </row>
    <row r="73" spans="1:10" ht="20.399999999999999" x14ac:dyDescent="0.35">
      <c r="A73" s="105" t="s">
        <v>21</v>
      </c>
      <c r="B73" s="106"/>
      <c r="C73" s="106"/>
      <c r="D73" s="106"/>
      <c r="E73" s="106"/>
      <c r="F73" s="106"/>
      <c r="G73" s="106"/>
      <c r="H73" s="106"/>
      <c r="I73" s="4"/>
      <c r="J73" s="4"/>
    </row>
    <row r="74" spans="1:10" ht="21" thickBot="1" x14ac:dyDescent="0.4">
      <c r="A74" s="24"/>
      <c r="B74" s="39"/>
      <c r="C74" s="24"/>
      <c r="D74" s="24"/>
      <c r="E74" s="24"/>
      <c r="F74" s="24"/>
      <c r="G74" s="24"/>
      <c r="H74" s="24"/>
      <c r="I74" s="4"/>
      <c r="J74" s="4"/>
    </row>
    <row r="75" spans="1:10" ht="21" thickBot="1" x14ac:dyDescent="0.4">
      <c r="A75" s="28" t="s">
        <v>12</v>
      </c>
      <c r="B75" s="28" t="s">
        <v>22</v>
      </c>
      <c r="C75" s="34" t="s">
        <v>14</v>
      </c>
      <c r="D75" s="34" t="s">
        <v>15</v>
      </c>
      <c r="E75" s="34" t="s">
        <v>16</v>
      </c>
      <c r="F75" s="28" t="s">
        <v>17</v>
      </c>
      <c r="G75" s="34" t="s">
        <v>18</v>
      </c>
      <c r="H75" s="28" t="s">
        <v>19</v>
      </c>
      <c r="I75" s="4"/>
      <c r="J75" s="4"/>
    </row>
    <row r="76" spans="1:10" ht="21" thickBot="1" x14ac:dyDescent="0.4">
      <c r="A76" s="69" t="s">
        <v>249</v>
      </c>
      <c r="B76" s="28" t="s">
        <v>240</v>
      </c>
      <c r="C76" s="64">
        <v>105.3</v>
      </c>
      <c r="D76" s="64">
        <v>38</v>
      </c>
      <c r="E76" s="59">
        <v>42.5</v>
      </c>
      <c r="F76" s="64">
        <v>38</v>
      </c>
      <c r="G76" s="23">
        <f t="shared" ref="G76:G77" si="13">F76-E76</f>
        <v>-4.5</v>
      </c>
      <c r="H76" s="23">
        <f t="shared" ref="H76:H77" si="14">F76/E76*100</f>
        <v>89.411764705882362</v>
      </c>
      <c r="I76" s="4"/>
      <c r="J76" s="4"/>
    </row>
    <row r="77" spans="1:10" ht="21" thickBot="1" x14ac:dyDescent="0.4">
      <c r="A77" s="32" t="s">
        <v>23</v>
      </c>
      <c r="B77" s="28" t="s">
        <v>241</v>
      </c>
      <c r="C77" s="60">
        <f>C63+C67+C68+C69+C76</f>
        <v>8457</v>
      </c>
      <c r="D77" s="60">
        <f t="shared" ref="D77:F77" si="15">D63+D67+D68+D69+D76</f>
        <v>8808</v>
      </c>
      <c r="E77" s="60">
        <f t="shared" si="15"/>
        <v>8953.4</v>
      </c>
      <c r="F77" s="60">
        <f t="shared" si="15"/>
        <v>8808</v>
      </c>
      <c r="G77" s="68">
        <f t="shared" si="13"/>
        <v>-145.39999999999964</v>
      </c>
      <c r="H77" s="68">
        <f t="shared" si="14"/>
        <v>98.376035919315569</v>
      </c>
      <c r="I77" s="4"/>
      <c r="J77" s="4"/>
    </row>
    <row r="78" spans="1:10" ht="21" thickBot="1" x14ac:dyDescent="0.4">
      <c r="A78" s="107" t="s">
        <v>24</v>
      </c>
      <c r="B78" s="108"/>
      <c r="C78" s="108"/>
      <c r="D78" s="108"/>
      <c r="E78" s="108"/>
      <c r="F78" s="108"/>
      <c r="G78" s="108"/>
      <c r="H78" s="109"/>
      <c r="I78" s="4"/>
      <c r="J78" s="4"/>
    </row>
    <row r="79" spans="1:10" ht="21" thickBot="1" x14ac:dyDescent="0.4">
      <c r="A79" s="110" t="s">
        <v>25</v>
      </c>
      <c r="B79" s="111"/>
      <c r="C79" s="111"/>
      <c r="D79" s="111"/>
      <c r="E79" s="111"/>
      <c r="F79" s="111"/>
      <c r="G79" s="111"/>
      <c r="H79" s="112"/>
      <c r="I79" s="4"/>
      <c r="J79" s="4"/>
    </row>
    <row r="80" spans="1:10" ht="28.2" thickBot="1" x14ac:dyDescent="0.4">
      <c r="A80" s="41" t="s">
        <v>26</v>
      </c>
      <c r="B80" s="34" t="s">
        <v>27</v>
      </c>
      <c r="C80" s="42"/>
      <c r="D80" s="42"/>
      <c r="E80" s="42"/>
      <c r="F80" s="42"/>
      <c r="G80" s="43"/>
      <c r="H80" s="43"/>
      <c r="I80" s="4"/>
      <c r="J80" s="4"/>
    </row>
    <row r="81" spans="1:10" ht="21" thickBot="1" x14ac:dyDescent="0.4">
      <c r="A81" s="44" t="s">
        <v>28</v>
      </c>
      <c r="B81" s="28" t="s">
        <v>29</v>
      </c>
      <c r="C81" s="42"/>
      <c r="D81" s="42"/>
      <c r="E81" s="42"/>
      <c r="F81" s="42"/>
      <c r="G81" s="43"/>
      <c r="H81" s="43"/>
      <c r="I81" s="4"/>
      <c r="J81" s="4"/>
    </row>
    <row r="82" spans="1:10" ht="21" thickBot="1" x14ac:dyDescent="0.4">
      <c r="A82" s="44" t="s">
        <v>30</v>
      </c>
      <c r="B82" s="28" t="s">
        <v>31</v>
      </c>
      <c r="C82" s="42"/>
      <c r="D82" s="42"/>
      <c r="E82" s="42"/>
      <c r="F82" s="42"/>
      <c r="G82" s="43"/>
      <c r="H82" s="43"/>
      <c r="I82" s="4"/>
      <c r="J82" s="4"/>
    </row>
    <row r="83" spans="1:10" ht="21" thickBot="1" x14ac:dyDescent="0.4">
      <c r="A83" s="44" t="s">
        <v>32</v>
      </c>
      <c r="B83" s="28" t="s">
        <v>33</v>
      </c>
      <c r="C83" s="42"/>
      <c r="D83" s="42"/>
      <c r="E83" s="42"/>
      <c r="F83" s="42"/>
      <c r="G83" s="43"/>
      <c r="H83" s="43"/>
      <c r="I83" s="4"/>
      <c r="J83" s="4"/>
    </row>
    <row r="84" spans="1:10" ht="21" thickBot="1" x14ac:dyDescent="0.4">
      <c r="A84" s="44" t="s">
        <v>34</v>
      </c>
      <c r="B84" s="28" t="s">
        <v>35</v>
      </c>
      <c r="C84" s="42"/>
      <c r="D84" s="42"/>
      <c r="E84" s="42"/>
      <c r="F84" s="42"/>
      <c r="G84" s="43"/>
      <c r="H84" s="43"/>
      <c r="I84" s="4"/>
      <c r="J84" s="4"/>
    </row>
    <row r="85" spans="1:10" ht="21" thickBot="1" x14ac:dyDescent="0.4">
      <c r="A85" s="44" t="s">
        <v>36</v>
      </c>
      <c r="B85" s="28" t="s">
        <v>37</v>
      </c>
      <c r="C85" s="42"/>
      <c r="D85" s="42"/>
      <c r="E85" s="42"/>
      <c r="F85" s="42"/>
      <c r="G85" s="43"/>
      <c r="H85" s="43"/>
      <c r="I85" s="4"/>
      <c r="J85" s="4"/>
    </row>
    <row r="86" spans="1:10" ht="21" thickBot="1" x14ac:dyDescent="0.4">
      <c r="A86" s="45" t="s">
        <v>38</v>
      </c>
      <c r="B86" s="28" t="s">
        <v>39</v>
      </c>
      <c r="C86" s="42"/>
      <c r="D86" s="42"/>
      <c r="E86" s="42"/>
      <c r="F86" s="42"/>
      <c r="G86" s="43"/>
      <c r="H86" s="43"/>
      <c r="I86" s="4"/>
      <c r="J86" s="4"/>
    </row>
    <row r="87" spans="1:10" ht="28.2" thickBot="1" x14ac:dyDescent="0.4">
      <c r="A87" s="41" t="s">
        <v>40</v>
      </c>
      <c r="B87" s="34" t="s">
        <v>41</v>
      </c>
      <c r="C87" s="42"/>
      <c r="D87" s="42"/>
      <c r="E87" s="42"/>
      <c r="F87" s="42"/>
      <c r="G87" s="43"/>
      <c r="H87" s="43"/>
      <c r="I87" s="4"/>
      <c r="J87" s="4"/>
    </row>
    <row r="88" spans="1:10" ht="21" thickBot="1" x14ac:dyDescent="0.4">
      <c r="A88" s="84" t="s">
        <v>246</v>
      </c>
      <c r="B88" s="103"/>
      <c r="C88" s="103"/>
      <c r="D88" s="103"/>
      <c r="E88" s="103"/>
      <c r="F88" s="103"/>
      <c r="G88" s="103"/>
      <c r="H88" s="113"/>
      <c r="I88" s="4"/>
      <c r="J88" s="4"/>
    </row>
    <row r="89" spans="1:10" ht="27" thickBot="1" x14ac:dyDescent="0.4">
      <c r="A89" s="17" t="s">
        <v>148</v>
      </c>
      <c r="B89" s="34" t="s">
        <v>42</v>
      </c>
      <c r="C89" s="42"/>
      <c r="D89" s="42"/>
      <c r="E89" s="42"/>
      <c r="F89" s="42"/>
      <c r="G89" s="43"/>
      <c r="H89" s="43"/>
      <c r="I89" s="4"/>
      <c r="J89" s="4"/>
    </row>
    <row r="90" spans="1:10" ht="29.4" customHeight="1" thickBot="1" x14ac:dyDescent="0.4">
      <c r="A90" s="46" t="s">
        <v>43</v>
      </c>
      <c r="B90" s="34" t="s">
        <v>44</v>
      </c>
      <c r="C90" s="60">
        <f>C91+C92+C95+C99+C96</f>
        <v>2010.8</v>
      </c>
      <c r="D90" s="60">
        <f>D91+D92+D95+D99+D96</f>
        <v>2147.1999999999998</v>
      </c>
      <c r="E90" s="60">
        <f>E91+E92+E95+E96+E99+E93</f>
        <v>2448.1000000000004</v>
      </c>
      <c r="F90" s="60">
        <f t="shared" ref="F90" si="16">F91+F92+F95+F99+F96</f>
        <v>2147.1999999999998</v>
      </c>
      <c r="G90" s="68">
        <f t="shared" ref="G90:G100" si="17">F90-E90</f>
        <v>-300.90000000000055</v>
      </c>
      <c r="H90" s="68">
        <f t="shared" ref="H90:H100" si="18">F90/E90*100</f>
        <v>87.708835423389544</v>
      </c>
      <c r="I90" s="4"/>
      <c r="J90" s="4"/>
    </row>
    <row r="91" spans="1:10" ht="21" thickBot="1" x14ac:dyDescent="0.4">
      <c r="A91" s="32" t="s">
        <v>45</v>
      </c>
      <c r="B91" s="28" t="s">
        <v>46</v>
      </c>
      <c r="C91" s="59">
        <v>841.5</v>
      </c>
      <c r="D91" s="59">
        <v>900.3</v>
      </c>
      <c r="E91" s="70">
        <v>1068.5</v>
      </c>
      <c r="F91" s="59">
        <v>900.3</v>
      </c>
      <c r="G91" s="23">
        <f t="shared" si="17"/>
        <v>-168.20000000000005</v>
      </c>
      <c r="H91" s="23">
        <f t="shared" si="18"/>
        <v>84.258306036499761</v>
      </c>
      <c r="I91" s="4"/>
      <c r="J91" s="4"/>
    </row>
    <row r="92" spans="1:10" ht="21" thickBot="1" x14ac:dyDescent="0.4">
      <c r="A92" s="36" t="s">
        <v>47</v>
      </c>
      <c r="B92" s="28" t="s">
        <v>48</v>
      </c>
      <c r="C92" s="59">
        <v>48</v>
      </c>
      <c r="D92" s="59">
        <v>15</v>
      </c>
      <c r="E92" s="62">
        <v>42.9</v>
      </c>
      <c r="F92" s="59">
        <v>15</v>
      </c>
      <c r="G92" s="23">
        <f t="shared" si="17"/>
        <v>-27.9</v>
      </c>
      <c r="H92" s="23">
        <f t="shared" si="18"/>
        <v>34.965034965034967</v>
      </c>
      <c r="I92" s="4"/>
      <c r="J92" s="4"/>
    </row>
    <row r="93" spans="1:10" ht="28.2" thickBot="1" x14ac:dyDescent="0.4">
      <c r="A93" s="46" t="s">
        <v>49</v>
      </c>
      <c r="B93" s="34" t="s">
        <v>50</v>
      </c>
      <c r="C93" s="59"/>
      <c r="D93" s="59"/>
      <c r="E93" s="62"/>
      <c r="F93" s="59"/>
      <c r="G93" s="23"/>
      <c r="H93" s="23"/>
      <c r="I93" s="4"/>
      <c r="J93" s="4"/>
    </row>
    <row r="94" spans="1:10" ht="28.2" thickBot="1" x14ac:dyDescent="0.4">
      <c r="A94" s="46" t="s">
        <v>51</v>
      </c>
      <c r="B94" s="34" t="s">
        <v>52</v>
      </c>
      <c r="C94" s="59"/>
      <c r="D94" s="59"/>
      <c r="E94" s="59"/>
      <c r="F94" s="59"/>
      <c r="G94" s="23"/>
      <c r="H94" s="23"/>
      <c r="I94" s="4"/>
      <c r="J94" s="4"/>
    </row>
    <row r="95" spans="1:10" ht="28.2" thickBot="1" x14ac:dyDescent="0.4">
      <c r="A95" s="46" t="s">
        <v>53</v>
      </c>
      <c r="B95" s="34" t="s">
        <v>54</v>
      </c>
      <c r="C95" s="59">
        <v>65</v>
      </c>
      <c r="D95" s="59">
        <v>5</v>
      </c>
      <c r="E95" s="76">
        <v>30.8</v>
      </c>
      <c r="F95" s="59">
        <v>5</v>
      </c>
      <c r="G95" s="23">
        <f t="shared" si="17"/>
        <v>-25.8</v>
      </c>
      <c r="H95" s="23">
        <f t="shared" si="18"/>
        <v>16.233766233766232</v>
      </c>
      <c r="I95" s="4"/>
      <c r="J95" s="4"/>
    </row>
    <row r="96" spans="1:10" ht="21" thickBot="1" x14ac:dyDescent="0.4">
      <c r="A96" s="36" t="s">
        <v>55</v>
      </c>
      <c r="B96" s="28" t="s">
        <v>56</v>
      </c>
      <c r="C96" s="59"/>
      <c r="D96" s="59"/>
      <c r="E96" s="59"/>
      <c r="F96" s="59"/>
      <c r="G96" s="23"/>
      <c r="H96" s="23"/>
      <c r="I96" s="4"/>
      <c r="J96" s="4"/>
    </row>
    <row r="97" spans="1:10" ht="21" thickBot="1" x14ac:dyDescent="0.4">
      <c r="A97" s="32" t="s">
        <v>57</v>
      </c>
      <c r="B97" s="28" t="s">
        <v>58</v>
      </c>
      <c r="C97" s="60">
        <f t="shared" ref="C97:D97" si="19">C99</f>
        <v>1056.3</v>
      </c>
      <c r="D97" s="60">
        <f t="shared" si="19"/>
        <v>1226.9000000000001</v>
      </c>
      <c r="E97" s="60">
        <f>E99</f>
        <v>1305.9000000000001</v>
      </c>
      <c r="F97" s="60">
        <f>F99</f>
        <v>1226.9000000000001</v>
      </c>
      <c r="G97" s="23">
        <f t="shared" ref="G97" si="20">F97-E97</f>
        <v>-79</v>
      </c>
      <c r="H97" s="23">
        <f t="shared" ref="H97" si="21">F97/E97*100</f>
        <v>93.950532200015317</v>
      </c>
      <c r="I97" s="4"/>
      <c r="J97" s="4"/>
    </row>
    <row r="98" spans="1:10" ht="28.2" thickBot="1" x14ac:dyDescent="0.4">
      <c r="A98" s="46" t="s">
        <v>59</v>
      </c>
      <c r="B98" s="34" t="s">
        <v>60</v>
      </c>
      <c r="C98" s="59"/>
      <c r="D98" s="59"/>
      <c r="E98" s="59"/>
      <c r="F98" s="59"/>
      <c r="G98" s="23"/>
      <c r="H98" s="23"/>
      <c r="I98" s="4"/>
      <c r="J98" s="4"/>
    </row>
    <row r="99" spans="1:10" ht="16.2" customHeight="1" thickBot="1" x14ac:dyDescent="0.4">
      <c r="A99" s="32" t="s">
        <v>61</v>
      </c>
      <c r="B99" s="28" t="s">
        <v>62</v>
      </c>
      <c r="C99" s="59">
        <v>1056.3</v>
      </c>
      <c r="D99" s="59">
        <v>1226.9000000000001</v>
      </c>
      <c r="E99" s="59">
        <v>1305.9000000000001</v>
      </c>
      <c r="F99" s="59">
        <v>1226.9000000000001</v>
      </c>
      <c r="G99" s="23">
        <f t="shared" si="17"/>
        <v>-79</v>
      </c>
      <c r="H99" s="23">
        <f t="shared" si="18"/>
        <v>93.950532200015317</v>
      </c>
      <c r="I99" s="4"/>
      <c r="J99" s="4"/>
    </row>
    <row r="100" spans="1:10" ht="21" thickBot="1" x14ac:dyDescent="0.4">
      <c r="A100" s="36" t="s">
        <v>23</v>
      </c>
      <c r="B100" s="28" t="s">
        <v>63</v>
      </c>
      <c r="C100" s="60">
        <f>C90</f>
        <v>2010.8</v>
      </c>
      <c r="D100" s="60">
        <f t="shared" ref="D100:F100" si="22">D90</f>
        <v>2147.1999999999998</v>
      </c>
      <c r="E100" s="60">
        <f t="shared" si="22"/>
        <v>2448.1000000000004</v>
      </c>
      <c r="F100" s="60">
        <f t="shared" si="22"/>
        <v>2147.1999999999998</v>
      </c>
      <c r="G100" s="68">
        <f t="shared" si="17"/>
        <v>-300.90000000000055</v>
      </c>
      <c r="H100" s="68">
        <f t="shared" si="18"/>
        <v>87.708835423389544</v>
      </c>
      <c r="I100" s="4"/>
      <c r="J100" s="4"/>
    </row>
    <row r="101" spans="1:10" ht="21" thickBot="1" x14ac:dyDescent="0.4">
      <c r="A101" s="107" t="s">
        <v>64</v>
      </c>
      <c r="B101" s="108"/>
      <c r="C101" s="108"/>
      <c r="D101" s="108"/>
      <c r="E101" s="108"/>
      <c r="F101" s="108"/>
      <c r="G101" s="108"/>
      <c r="H101" s="109"/>
      <c r="I101" s="4"/>
      <c r="J101" s="4"/>
    </row>
    <row r="102" spans="1:10" ht="21" thickBot="1" x14ac:dyDescent="0.4">
      <c r="A102" s="32" t="s">
        <v>65</v>
      </c>
      <c r="B102" s="28" t="s">
        <v>66</v>
      </c>
      <c r="C102" s="59">
        <v>496</v>
      </c>
      <c r="D102" s="59">
        <v>5</v>
      </c>
      <c r="E102" s="59">
        <v>4</v>
      </c>
      <c r="F102" s="59">
        <v>5</v>
      </c>
      <c r="G102" s="23">
        <f t="shared" ref="G102:G103" si="23">F102-E102</f>
        <v>1</v>
      </c>
      <c r="H102" s="23">
        <f t="shared" ref="H102:H103" si="24">F102/E102*100</f>
        <v>125</v>
      </c>
      <c r="I102" s="4"/>
      <c r="J102" s="4"/>
    </row>
    <row r="103" spans="1:10" ht="21" thickBot="1" x14ac:dyDescent="0.4">
      <c r="A103" s="32" t="s">
        <v>67</v>
      </c>
      <c r="B103" s="28" t="s">
        <v>68</v>
      </c>
      <c r="C103" s="59">
        <v>8</v>
      </c>
      <c r="D103" s="59">
        <v>2</v>
      </c>
      <c r="E103" s="59">
        <v>4</v>
      </c>
      <c r="F103" s="59">
        <v>2</v>
      </c>
      <c r="G103" s="23">
        <f t="shared" si="23"/>
        <v>-2</v>
      </c>
      <c r="H103" s="23">
        <f t="shared" si="24"/>
        <v>50</v>
      </c>
      <c r="I103" s="4"/>
      <c r="J103" s="4"/>
    </row>
    <row r="104" spans="1:10" ht="21" thickBot="1" x14ac:dyDescent="0.4">
      <c r="A104" s="107" t="s">
        <v>69</v>
      </c>
      <c r="B104" s="108"/>
      <c r="C104" s="108"/>
      <c r="D104" s="108"/>
      <c r="E104" s="108"/>
      <c r="F104" s="108"/>
      <c r="G104" s="108"/>
      <c r="H104" s="109"/>
      <c r="I104" s="4"/>
      <c r="J104" s="4"/>
    </row>
    <row r="105" spans="1:10" ht="21" thickBot="1" x14ac:dyDescent="0.4">
      <c r="A105" s="32" t="s">
        <v>70</v>
      </c>
      <c r="B105" s="28" t="s">
        <v>71</v>
      </c>
      <c r="C105" s="59"/>
      <c r="D105" s="64"/>
      <c r="E105" s="64"/>
      <c r="F105" s="64"/>
      <c r="G105" s="23"/>
      <c r="H105" s="23"/>
      <c r="I105" s="4"/>
      <c r="J105" s="4"/>
    </row>
    <row r="106" spans="1:10" ht="21" thickBot="1" x14ac:dyDescent="0.4">
      <c r="A106" s="32" t="s">
        <v>72</v>
      </c>
      <c r="B106" s="28" t="s">
        <v>71</v>
      </c>
      <c r="C106" s="29"/>
      <c r="D106" s="59"/>
      <c r="E106" s="59"/>
      <c r="F106" s="59"/>
      <c r="G106" s="59"/>
      <c r="H106" s="23"/>
      <c r="I106" s="4"/>
      <c r="J106" s="4"/>
    </row>
    <row r="107" spans="1:10" ht="21" thickBot="1" x14ac:dyDescent="0.4">
      <c r="A107" s="32" t="s">
        <v>73</v>
      </c>
      <c r="B107" s="28" t="s">
        <v>74</v>
      </c>
      <c r="C107" s="30"/>
      <c r="D107" s="59"/>
      <c r="E107" s="30"/>
      <c r="F107" s="59"/>
      <c r="G107" s="23"/>
      <c r="H107" s="23"/>
      <c r="I107" s="4"/>
      <c r="J107" s="4"/>
    </row>
    <row r="108" spans="1:10" ht="21" thickBot="1" x14ac:dyDescent="0.4">
      <c r="A108" s="32" t="s">
        <v>75</v>
      </c>
      <c r="B108" s="28" t="s">
        <v>76</v>
      </c>
      <c r="C108" s="59"/>
      <c r="D108" s="59"/>
      <c r="E108" s="59"/>
      <c r="F108" s="59"/>
      <c r="G108" s="23"/>
      <c r="H108" s="23"/>
      <c r="I108" s="4"/>
      <c r="J108" s="4"/>
    </row>
    <row r="109" spans="1:10" ht="21" thickBot="1" x14ac:dyDescent="0.4">
      <c r="A109" s="32" t="s">
        <v>77</v>
      </c>
      <c r="B109" s="28" t="s">
        <v>78</v>
      </c>
      <c r="C109" s="42"/>
      <c r="D109" s="48"/>
      <c r="E109" s="42"/>
      <c r="F109" s="47"/>
      <c r="G109" s="23"/>
      <c r="H109" s="23"/>
      <c r="I109" s="4"/>
      <c r="J109" s="4"/>
    </row>
    <row r="110" spans="1:10" ht="21" thickBot="1" x14ac:dyDescent="0.4">
      <c r="A110" s="32" t="s">
        <v>79</v>
      </c>
      <c r="B110" s="28" t="s">
        <v>80</v>
      </c>
      <c r="C110" s="42"/>
      <c r="D110" s="48"/>
      <c r="E110" s="42"/>
      <c r="F110" s="47"/>
      <c r="G110" s="23"/>
      <c r="H110" s="23"/>
      <c r="I110" s="4"/>
      <c r="J110" s="4"/>
    </row>
    <row r="111" spans="1:10" ht="21" thickBot="1" x14ac:dyDescent="0.4">
      <c r="A111" s="107" t="s">
        <v>81</v>
      </c>
      <c r="B111" s="108"/>
      <c r="C111" s="108"/>
      <c r="D111" s="108"/>
      <c r="E111" s="108"/>
      <c r="F111" s="108"/>
      <c r="G111" s="108"/>
      <c r="H111" s="109"/>
      <c r="I111" s="4"/>
      <c r="J111" s="4"/>
    </row>
    <row r="112" spans="1:10" ht="21" thickBot="1" x14ac:dyDescent="0.4">
      <c r="A112" s="25" t="s">
        <v>82</v>
      </c>
      <c r="B112" s="28" t="s">
        <v>80</v>
      </c>
      <c r="C112" s="42"/>
      <c r="D112" s="42"/>
      <c r="E112" s="42"/>
      <c r="F112" s="42"/>
      <c r="G112" s="43"/>
      <c r="H112" s="43"/>
      <c r="I112" s="4"/>
      <c r="J112" s="4"/>
    </row>
    <row r="113" spans="1:10" ht="21" thickBot="1" x14ac:dyDescent="0.4">
      <c r="A113" s="107" t="s">
        <v>83</v>
      </c>
      <c r="B113" s="108"/>
      <c r="C113" s="108"/>
      <c r="D113" s="108"/>
      <c r="E113" s="108"/>
      <c r="F113" s="108"/>
      <c r="G113" s="108"/>
      <c r="H113" s="109"/>
      <c r="I113" s="4"/>
      <c r="J113" s="4"/>
    </row>
    <row r="114" spans="1:10" ht="21" thickBot="1" x14ac:dyDescent="0.4">
      <c r="A114" s="36" t="s">
        <v>84</v>
      </c>
      <c r="B114" s="28" t="s">
        <v>85</v>
      </c>
      <c r="C114" s="59">
        <v>84072</v>
      </c>
      <c r="D114" s="59">
        <v>90409</v>
      </c>
      <c r="E114" s="59">
        <v>68829</v>
      </c>
      <c r="F114" s="59">
        <v>90409</v>
      </c>
      <c r="G114" s="23">
        <f t="shared" ref="G114:G118" si="25">F114-E114</f>
        <v>21580</v>
      </c>
      <c r="H114" s="23">
        <f t="shared" ref="H114" si="26">F114/E114*100</f>
        <v>131.35306338897848</v>
      </c>
      <c r="I114" s="4"/>
      <c r="J114" s="4"/>
    </row>
    <row r="115" spans="1:10" ht="21" thickBot="1" x14ac:dyDescent="0.4">
      <c r="A115" s="36" t="s">
        <v>86</v>
      </c>
      <c r="B115" s="28" t="s">
        <v>87</v>
      </c>
      <c r="C115" s="77">
        <v>62449</v>
      </c>
      <c r="D115" s="59">
        <v>44738</v>
      </c>
      <c r="E115" s="59">
        <v>68829</v>
      </c>
      <c r="F115" s="59">
        <v>44738</v>
      </c>
      <c r="G115" s="23">
        <f t="shared" si="25"/>
        <v>-24091</v>
      </c>
      <c r="H115" s="23">
        <f t="shared" ref="H115:H127" si="27">F115/E115*100</f>
        <v>64.998765055427228</v>
      </c>
      <c r="I115" s="4"/>
      <c r="J115" s="4"/>
    </row>
    <row r="116" spans="1:10" ht="21" thickBot="1" x14ac:dyDescent="0.4">
      <c r="A116" s="36" t="s">
        <v>88</v>
      </c>
      <c r="B116" s="28" t="s">
        <v>89</v>
      </c>
      <c r="C116" s="59">
        <v>91843</v>
      </c>
      <c r="D116" s="59">
        <v>77184</v>
      </c>
      <c r="E116" s="59">
        <v>102971</v>
      </c>
      <c r="F116" s="59">
        <v>77184</v>
      </c>
      <c r="G116" s="23">
        <f t="shared" si="25"/>
        <v>-25787</v>
      </c>
      <c r="H116" s="23">
        <f t="shared" si="27"/>
        <v>74.957026735682859</v>
      </c>
      <c r="I116" s="4"/>
      <c r="J116" s="4"/>
    </row>
    <row r="117" spans="1:10" s="16" customFormat="1" ht="21" thickBot="1" x14ac:dyDescent="0.4">
      <c r="A117" s="32" t="s">
        <v>0</v>
      </c>
      <c r="B117" s="28" t="s">
        <v>1</v>
      </c>
      <c r="C117" s="59">
        <v>29394</v>
      </c>
      <c r="D117" s="59">
        <v>32446</v>
      </c>
      <c r="E117" s="59">
        <v>34142</v>
      </c>
      <c r="F117" s="59">
        <v>32446</v>
      </c>
      <c r="G117" s="23">
        <f t="shared" si="25"/>
        <v>-1696</v>
      </c>
      <c r="H117" s="23">
        <f t="shared" si="27"/>
        <v>95.032511276433723</v>
      </c>
      <c r="I117" s="15"/>
      <c r="J117" s="15"/>
    </row>
    <row r="118" spans="1:10" ht="21" thickBot="1" x14ac:dyDescent="0.4">
      <c r="A118" s="32" t="s">
        <v>150</v>
      </c>
      <c r="B118" s="28">
        <v>6004</v>
      </c>
      <c r="C118" s="59">
        <v>21617</v>
      </c>
      <c r="D118" s="59">
        <v>45665</v>
      </c>
      <c r="E118" s="59">
        <v>45665</v>
      </c>
      <c r="F118" s="59">
        <v>45665</v>
      </c>
      <c r="G118" s="23">
        <f t="shared" si="25"/>
        <v>0</v>
      </c>
      <c r="H118" s="23">
        <f t="shared" si="27"/>
        <v>100</v>
      </c>
      <c r="I118" s="4"/>
      <c r="J118" s="4"/>
    </row>
    <row r="119" spans="1:10" ht="21" thickBot="1" x14ac:dyDescent="0.4">
      <c r="A119" s="36" t="s">
        <v>90</v>
      </c>
      <c r="B119" s="28" t="s">
        <v>91</v>
      </c>
      <c r="C119" s="60">
        <f>C120+C121</f>
        <v>22600</v>
      </c>
      <c r="D119" s="60">
        <f t="shared" ref="D119:E119" si="28">D120+D121</f>
        <v>25868</v>
      </c>
      <c r="E119" s="60">
        <f t="shared" si="28"/>
        <v>23313</v>
      </c>
      <c r="F119" s="60">
        <f t="shared" ref="F119" si="29">F120+F121</f>
        <v>25868</v>
      </c>
      <c r="G119" s="68">
        <f t="shared" ref="G119:G127" si="30">F119-E119</f>
        <v>2555</v>
      </c>
      <c r="H119" s="68">
        <f t="shared" si="27"/>
        <v>110.95955046540557</v>
      </c>
      <c r="I119" s="4"/>
      <c r="J119" s="4"/>
    </row>
    <row r="120" spans="1:10" ht="21" thickBot="1" x14ac:dyDescent="0.4">
      <c r="A120" s="32" t="s">
        <v>92</v>
      </c>
      <c r="B120" s="28" t="s">
        <v>93</v>
      </c>
      <c r="C120" s="62">
        <v>8</v>
      </c>
      <c r="D120" s="62">
        <v>2</v>
      </c>
      <c r="E120" s="65">
        <v>4</v>
      </c>
      <c r="F120" s="62">
        <v>2</v>
      </c>
      <c r="G120" s="23">
        <f t="shared" si="30"/>
        <v>-2</v>
      </c>
      <c r="H120" s="23">
        <f t="shared" si="27"/>
        <v>50</v>
      </c>
      <c r="I120" s="4"/>
      <c r="J120" s="4"/>
    </row>
    <row r="121" spans="1:10" ht="21" thickBot="1" x14ac:dyDescent="0.4">
      <c r="A121" s="36" t="s">
        <v>94</v>
      </c>
      <c r="B121" s="28" t="s">
        <v>95</v>
      </c>
      <c r="C121" s="65">
        <v>22592</v>
      </c>
      <c r="D121" s="65">
        <v>25866</v>
      </c>
      <c r="E121" s="65">
        <v>23309</v>
      </c>
      <c r="F121" s="65">
        <v>25866</v>
      </c>
      <c r="G121" s="23">
        <f t="shared" si="30"/>
        <v>2557</v>
      </c>
      <c r="H121" s="23">
        <f t="shared" si="27"/>
        <v>110.97001158350852</v>
      </c>
      <c r="I121" s="4"/>
      <c r="J121" s="4"/>
    </row>
    <row r="122" spans="1:10" ht="21" thickBot="1" x14ac:dyDescent="0.4">
      <c r="A122" s="32" t="s">
        <v>96</v>
      </c>
      <c r="B122" s="28" t="s">
        <v>97</v>
      </c>
      <c r="C122" s="65"/>
      <c r="D122" s="65"/>
      <c r="E122" s="65"/>
      <c r="F122" s="65"/>
      <c r="G122" s="23"/>
      <c r="H122" s="23"/>
      <c r="I122" s="4"/>
      <c r="J122" s="4"/>
    </row>
    <row r="123" spans="1:10" ht="21" thickBot="1" x14ac:dyDescent="0.4">
      <c r="A123" s="14" t="s">
        <v>149</v>
      </c>
      <c r="B123" s="30" t="s">
        <v>98</v>
      </c>
      <c r="C123" s="65">
        <v>6913</v>
      </c>
      <c r="D123" s="65">
        <v>8747</v>
      </c>
      <c r="E123" s="65">
        <v>9721.2000000000007</v>
      </c>
      <c r="F123" s="65">
        <v>8747</v>
      </c>
      <c r="G123" s="23">
        <f t="shared" si="30"/>
        <v>-974.20000000000073</v>
      </c>
      <c r="H123" s="23">
        <f t="shared" si="27"/>
        <v>89.978603464592837</v>
      </c>
      <c r="I123" s="4"/>
      <c r="J123" s="4"/>
    </row>
    <row r="124" spans="1:10" ht="21" thickBot="1" x14ac:dyDescent="0.4">
      <c r="A124" s="32" t="s">
        <v>99</v>
      </c>
      <c r="B124" s="28" t="s">
        <v>100</v>
      </c>
      <c r="C124" s="65"/>
      <c r="D124" s="65"/>
      <c r="E124" s="65"/>
      <c r="F124" s="65"/>
      <c r="G124" s="23"/>
      <c r="H124" s="23"/>
      <c r="I124" s="4"/>
      <c r="J124" s="4"/>
    </row>
    <row r="125" spans="1:10" ht="21" thickBot="1" x14ac:dyDescent="0.4">
      <c r="A125" s="36" t="s">
        <v>101</v>
      </c>
      <c r="B125" s="28" t="s">
        <v>102</v>
      </c>
      <c r="C125" s="22"/>
      <c r="D125" s="22"/>
      <c r="E125" s="22"/>
      <c r="F125" s="22"/>
      <c r="G125" s="23"/>
      <c r="H125" s="23"/>
      <c r="I125" s="4"/>
      <c r="J125" s="4"/>
    </row>
    <row r="126" spans="1:10" ht="21" thickBot="1" x14ac:dyDescent="0.4">
      <c r="A126" s="32" t="s">
        <v>103</v>
      </c>
      <c r="B126" s="28" t="s">
        <v>104</v>
      </c>
      <c r="C126" s="22"/>
      <c r="D126" s="22"/>
      <c r="E126" s="22"/>
      <c r="F126" s="22"/>
      <c r="G126" s="23"/>
      <c r="H126" s="23"/>
      <c r="I126" s="4"/>
      <c r="J126" s="4"/>
    </row>
    <row r="127" spans="1:10" ht="21" thickBot="1" x14ac:dyDescent="0.4">
      <c r="A127" s="36" t="s">
        <v>105</v>
      </c>
      <c r="B127" s="28" t="s">
        <v>106</v>
      </c>
      <c r="C127" s="65">
        <v>99759</v>
      </c>
      <c r="D127" s="65">
        <v>107528</v>
      </c>
      <c r="E127" s="65">
        <v>104644</v>
      </c>
      <c r="F127" s="65">
        <v>107528</v>
      </c>
      <c r="G127" s="23">
        <f t="shared" si="30"/>
        <v>2884</v>
      </c>
      <c r="H127" s="23">
        <f t="shared" si="27"/>
        <v>102.75601085585413</v>
      </c>
      <c r="I127" s="4"/>
      <c r="J127" s="4"/>
    </row>
    <row r="128" spans="1:10" ht="21" thickBot="1" x14ac:dyDescent="0.4">
      <c r="A128" s="107" t="s">
        <v>107</v>
      </c>
      <c r="B128" s="108"/>
      <c r="C128" s="108"/>
      <c r="D128" s="108"/>
      <c r="E128" s="108"/>
      <c r="F128" s="108"/>
      <c r="G128" s="108"/>
      <c r="H128" s="109"/>
      <c r="I128" s="4"/>
      <c r="J128" s="4"/>
    </row>
    <row r="129" spans="1:10" ht="21" thickBot="1" x14ac:dyDescent="0.4">
      <c r="A129" s="32" t="s">
        <v>108</v>
      </c>
      <c r="B129" s="28" t="s">
        <v>109</v>
      </c>
      <c r="C129" s="42"/>
      <c r="D129" s="42"/>
      <c r="E129" s="42"/>
      <c r="F129" s="42"/>
      <c r="G129" s="43"/>
      <c r="H129" s="43"/>
      <c r="I129" s="4"/>
      <c r="J129" s="4"/>
    </row>
    <row r="130" spans="1:10" ht="21" thickBot="1" x14ac:dyDescent="0.4">
      <c r="A130" s="32" t="s">
        <v>110</v>
      </c>
      <c r="B130" s="28" t="s">
        <v>111</v>
      </c>
      <c r="C130" s="42"/>
      <c r="D130" s="42"/>
      <c r="E130" s="42"/>
      <c r="F130" s="42"/>
      <c r="G130" s="43"/>
      <c r="H130" s="43"/>
      <c r="I130" s="4"/>
      <c r="J130" s="4"/>
    </row>
    <row r="131" spans="1:10" ht="21" thickBot="1" x14ac:dyDescent="0.4">
      <c r="A131" s="32" t="s">
        <v>112</v>
      </c>
      <c r="B131" s="28" t="s">
        <v>113</v>
      </c>
      <c r="C131" s="42"/>
      <c r="D131" s="42"/>
      <c r="E131" s="42"/>
      <c r="F131" s="42"/>
      <c r="G131" s="43"/>
      <c r="H131" s="43"/>
      <c r="I131" s="4"/>
      <c r="J131" s="4"/>
    </row>
    <row r="132" spans="1:10" ht="21" thickBot="1" x14ac:dyDescent="0.4">
      <c r="A132" s="32" t="s">
        <v>114</v>
      </c>
      <c r="B132" s="28" t="s">
        <v>115</v>
      </c>
      <c r="C132" s="42"/>
      <c r="D132" s="42"/>
      <c r="E132" s="42"/>
      <c r="F132" s="42"/>
      <c r="G132" s="43"/>
      <c r="H132" s="43"/>
      <c r="I132" s="4"/>
      <c r="J132" s="4"/>
    </row>
    <row r="133" spans="1:10" ht="21" thickBot="1" x14ac:dyDescent="0.4">
      <c r="A133" s="32" t="s">
        <v>116</v>
      </c>
      <c r="B133" s="28" t="s">
        <v>117</v>
      </c>
      <c r="C133" s="42"/>
      <c r="D133" s="42"/>
      <c r="E133" s="42"/>
      <c r="F133" s="42"/>
      <c r="G133" s="43"/>
      <c r="H133" s="43"/>
      <c r="I133" s="4"/>
      <c r="J133" s="4"/>
    </row>
    <row r="134" spans="1:10" ht="21" thickBot="1" x14ac:dyDescent="0.4">
      <c r="A134" s="32" t="s">
        <v>118</v>
      </c>
      <c r="B134" s="28" t="s">
        <v>119</v>
      </c>
      <c r="C134" s="42"/>
      <c r="D134" s="42"/>
      <c r="E134" s="42"/>
      <c r="F134" s="42"/>
      <c r="G134" s="43"/>
      <c r="H134" s="43"/>
      <c r="I134" s="4"/>
      <c r="J134" s="4"/>
    </row>
    <row r="135" spans="1:10" ht="21" thickBot="1" x14ac:dyDescent="0.4">
      <c r="A135" s="36" t="s">
        <v>112</v>
      </c>
      <c r="B135" s="34" t="s">
        <v>120</v>
      </c>
      <c r="C135" s="42"/>
      <c r="D135" s="42"/>
      <c r="E135" s="42"/>
      <c r="F135" s="42"/>
      <c r="G135" s="43"/>
      <c r="H135" s="43"/>
      <c r="I135" s="4"/>
      <c r="J135" s="4"/>
    </row>
    <row r="136" spans="1:10" ht="21" thickBot="1" x14ac:dyDescent="0.4">
      <c r="A136" s="36" t="s">
        <v>114</v>
      </c>
      <c r="B136" s="34" t="s">
        <v>121</v>
      </c>
      <c r="C136" s="42"/>
      <c r="D136" s="42"/>
      <c r="E136" s="42"/>
      <c r="F136" s="42"/>
      <c r="G136" s="43"/>
      <c r="H136" s="43"/>
      <c r="I136" s="4"/>
      <c r="J136" s="4"/>
    </row>
    <row r="137" spans="1:10" ht="20.399999999999999" x14ac:dyDescent="0.35">
      <c r="A137" s="24"/>
      <c r="B137" s="39"/>
      <c r="C137" s="24"/>
      <c r="D137" s="24"/>
      <c r="E137" s="24"/>
      <c r="F137" s="24"/>
      <c r="G137" s="24"/>
      <c r="H137" s="24"/>
      <c r="I137" s="4"/>
      <c r="J137" s="4"/>
    </row>
    <row r="138" spans="1:10" ht="20.399999999999999" x14ac:dyDescent="0.35">
      <c r="A138" s="40"/>
      <c r="B138" s="39"/>
      <c r="C138" s="24"/>
      <c r="D138" s="24"/>
      <c r="E138" s="24"/>
      <c r="F138" s="24"/>
      <c r="G138" s="24"/>
      <c r="H138" s="24"/>
      <c r="I138" s="4"/>
      <c r="J138" s="4"/>
    </row>
    <row r="139" spans="1:10" ht="20.399999999999999" x14ac:dyDescent="0.35">
      <c r="A139" s="24"/>
      <c r="B139" s="39"/>
      <c r="C139" s="24"/>
      <c r="D139" s="24"/>
      <c r="E139" s="24"/>
      <c r="F139" s="24"/>
      <c r="G139" s="24"/>
      <c r="H139" s="24"/>
      <c r="I139" s="4"/>
      <c r="J139" s="4"/>
    </row>
    <row r="140" spans="1:10" ht="20.399999999999999" x14ac:dyDescent="0.35">
      <c r="A140" s="105" t="s">
        <v>21</v>
      </c>
      <c r="B140" s="106"/>
      <c r="C140" s="106"/>
      <c r="D140" s="106"/>
      <c r="E140" s="106"/>
      <c r="F140" s="106"/>
      <c r="G140" s="106"/>
      <c r="H140" s="106"/>
      <c r="I140" s="4"/>
      <c r="J140" s="4"/>
    </row>
    <row r="141" spans="1:10" ht="21" thickBot="1" x14ac:dyDescent="0.4">
      <c r="A141" s="24"/>
      <c r="B141" s="39"/>
      <c r="C141" s="24"/>
      <c r="D141" s="24"/>
      <c r="E141" s="24"/>
      <c r="F141" s="24"/>
      <c r="G141" s="24"/>
      <c r="H141" s="24"/>
      <c r="I141" s="4"/>
      <c r="J141" s="4"/>
    </row>
    <row r="142" spans="1:10" ht="21" thickBot="1" x14ac:dyDescent="0.4">
      <c r="A142" s="28" t="s">
        <v>12</v>
      </c>
      <c r="B142" s="28" t="s">
        <v>22</v>
      </c>
      <c r="C142" s="34" t="s">
        <v>14</v>
      </c>
      <c r="D142" s="34" t="s">
        <v>15</v>
      </c>
      <c r="E142" s="34" t="s">
        <v>16</v>
      </c>
      <c r="F142" s="28" t="s">
        <v>17</v>
      </c>
      <c r="G142" s="34" t="s">
        <v>18</v>
      </c>
      <c r="H142" s="28" t="s">
        <v>19</v>
      </c>
      <c r="I142" s="4"/>
      <c r="J142" s="4"/>
    </row>
    <row r="143" spans="1:10" ht="21" thickBot="1" x14ac:dyDescent="0.4">
      <c r="A143" s="107" t="s">
        <v>122</v>
      </c>
      <c r="B143" s="108"/>
      <c r="C143" s="108"/>
      <c r="D143" s="108"/>
      <c r="E143" s="108"/>
      <c r="F143" s="108"/>
      <c r="G143" s="108"/>
      <c r="H143" s="109"/>
      <c r="I143" s="4"/>
      <c r="J143" s="4"/>
    </row>
    <row r="144" spans="1:10" ht="40.200000000000003" thickBot="1" x14ac:dyDescent="0.4">
      <c r="A144" s="49" t="s">
        <v>123</v>
      </c>
      <c r="B144" s="34" t="s">
        <v>124</v>
      </c>
      <c r="C144" s="66">
        <v>193</v>
      </c>
      <c r="D144" s="66">
        <v>191</v>
      </c>
      <c r="E144" s="66">
        <v>196</v>
      </c>
      <c r="F144" s="66">
        <v>191</v>
      </c>
      <c r="G144" s="23">
        <f t="shared" ref="G144:G147" si="31">F144-E144</f>
        <v>-5</v>
      </c>
      <c r="H144" s="23">
        <f t="shared" ref="H144:H147" si="32">F144/E144*100</f>
        <v>97.448979591836732</v>
      </c>
      <c r="I144" s="4"/>
      <c r="J144" s="4"/>
    </row>
    <row r="145" spans="1:10" ht="21" thickBot="1" x14ac:dyDescent="0.4">
      <c r="A145" s="25" t="s">
        <v>125</v>
      </c>
      <c r="B145" s="28" t="s">
        <v>126</v>
      </c>
      <c r="C145" s="66">
        <v>1</v>
      </c>
      <c r="D145" s="66">
        <v>1</v>
      </c>
      <c r="E145" s="66">
        <v>1</v>
      </c>
      <c r="F145" s="66">
        <v>1</v>
      </c>
      <c r="G145" s="23">
        <f t="shared" si="31"/>
        <v>0</v>
      </c>
      <c r="H145" s="23">
        <f t="shared" si="32"/>
        <v>100</v>
      </c>
      <c r="I145" s="4"/>
      <c r="J145" s="4"/>
    </row>
    <row r="146" spans="1:10" ht="21" thickBot="1" x14ac:dyDescent="0.4">
      <c r="A146" s="25" t="s">
        <v>127</v>
      </c>
      <c r="B146" s="28" t="s">
        <v>128</v>
      </c>
      <c r="C146" s="66">
        <v>23</v>
      </c>
      <c r="D146" s="66">
        <v>23</v>
      </c>
      <c r="E146" s="66">
        <v>23</v>
      </c>
      <c r="F146" s="66">
        <v>23</v>
      </c>
      <c r="G146" s="23">
        <f t="shared" si="31"/>
        <v>0</v>
      </c>
      <c r="H146" s="23">
        <f t="shared" si="32"/>
        <v>100</v>
      </c>
      <c r="I146" s="4"/>
      <c r="J146" s="4"/>
    </row>
    <row r="147" spans="1:10" ht="21" thickBot="1" x14ac:dyDescent="0.4">
      <c r="A147" s="32" t="s">
        <v>129</v>
      </c>
      <c r="B147" s="28" t="s">
        <v>130</v>
      </c>
      <c r="C147" s="66">
        <v>169</v>
      </c>
      <c r="D147" s="66">
        <v>167</v>
      </c>
      <c r="E147" s="66">
        <v>172</v>
      </c>
      <c r="F147" s="66">
        <v>167</v>
      </c>
      <c r="G147" s="23">
        <f t="shared" si="31"/>
        <v>-5</v>
      </c>
      <c r="H147" s="23">
        <f t="shared" si="32"/>
        <v>97.093023255813947</v>
      </c>
      <c r="I147" s="4"/>
      <c r="J147" s="4"/>
    </row>
    <row r="148" spans="1:10" ht="21" thickBot="1" x14ac:dyDescent="0.4">
      <c r="A148" s="24"/>
      <c r="B148" s="39"/>
      <c r="C148" s="24"/>
      <c r="D148" s="24"/>
      <c r="E148" s="74"/>
      <c r="F148" s="24"/>
      <c r="G148" s="75"/>
      <c r="H148" s="75"/>
      <c r="I148" s="4"/>
      <c r="J148" s="4"/>
    </row>
    <row r="149" spans="1:10" ht="21" thickBot="1" x14ac:dyDescent="0.4">
      <c r="A149" s="44" t="s">
        <v>131</v>
      </c>
      <c r="B149" s="28" t="s">
        <v>132</v>
      </c>
      <c r="C149" s="67">
        <v>5702.1</v>
      </c>
      <c r="D149" s="67">
        <v>6152</v>
      </c>
      <c r="E149" s="78">
        <v>7426.4</v>
      </c>
      <c r="F149" s="64">
        <v>6152</v>
      </c>
      <c r="G149" s="56">
        <f t="shared" ref="G149:G153" si="33">F149-E149</f>
        <v>-1274.3999999999996</v>
      </c>
      <c r="H149" s="57">
        <f t="shared" ref="H149:H153" si="34">F149/E149*100</f>
        <v>82.839599267478192</v>
      </c>
      <c r="I149" s="4"/>
      <c r="J149" s="4"/>
    </row>
    <row r="150" spans="1:10" ht="28.2" thickBot="1" x14ac:dyDescent="0.4">
      <c r="A150" s="41" t="s">
        <v>133</v>
      </c>
      <c r="B150" s="34" t="s">
        <v>134</v>
      </c>
      <c r="C150" s="67">
        <v>9848.19</v>
      </c>
      <c r="D150" s="67">
        <v>10736.5</v>
      </c>
      <c r="E150" s="66">
        <v>12629.93</v>
      </c>
      <c r="F150" s="67">
        <v>10736.5</v>
      </c>
      <c r="G150" s="23">
        <f t="shared" si="33"/>
        <v>-1893.4300000000003</v>
      </c>
      <c r="H150" s="23">
        <f t="shared" si="34"/>
        <v>85.00838880342171</v>
      </c>
      <c r="I150" s="4"/>
      <c r="J150" s="4"/>
    </row>
    <row r="151" spans="1:10" ht="21" thickBot="1" x14ac:dyDescent="0.4">
      <c r="A151" s="44" t="s">
        <v>135</v>
      </c>
      <c r="B151" s="28" t="s">
        <v>136</v>
      </c>
      <c r="C151" s="67">
        <v>29101.38</v>
      </c>
      <c r="D151" s="67">
        <v>44016.4</v>
      </c>
      <c r="E151" s="66">
        <v>53699.5</v>
      </c>
      <c r="F151" s="67">
        <v>44016.4</v>
      </c>
      <c r="G151" s="23">
        <f t="shared" si="33"/>
        <v>-9683.0999999999985</v>
      </c>
      <c r="H151" s="23">
        <f t="shared" si="34"/>
        <v>81.967988528757246</v>
      </c>
      <c r="I151" s="4"/>
      <c r="J151" s="4"/>
    </row>
    <row r="152" spans="1:10" ht="25.8" customHeight="1" thickBot="1" x14ac:dyDescent="0.4">
      <c r="A152" s="44" t="s">
        <v>137</v>
      </c>
      <c r="B152" s="28" t="s">
        <v>138</v>
      </c>
      <c r="C152" s="67">
        <v>14821.56</v>
      </c>
      <c r="D152" s="67">
        <v>17550.63</v>
      </c>
      <c r="E152" s="67">
        <v>17637.8</v>
      </c>
      <c r="F152" s="67">
        <v>17550.63</v>
      </c>
      <c r="G152" s="23">
        <f t="shared" si="33"/>
        <v>-87.169999999998254</v>
      </c>
      <c r="H152" s="23">
        <f t="shared" si="34"/>
        <v>99.505777364523922</v>
      </c>
      <c r="I152" s="4"/>
      <c r="J152" s="4"/>
    </row>
    <row r="153" spans="1:10" ht="21" thickBot="1" x14ac:dyDescent="0.4">
      <c r="A153" s="44" t="s">
        <v>129</v>
      </c>
      <c r="B153" s="28" t="s">
        <v>139</v>
      </c>
      <c r="C153" s="67">
        <v>9057.41</v>
      </c>
      <c r="D153" s="67">
        <v>9598.7199999999993</v>
      </c>
      <c r="E153" s="67">
        <v>13602</v>
      </c>
      <c r="F153" s="67">
        <v>9598.7199999999993</v>
      </c>
      <c r="G153" s="23">
        <f t="shared" si="33"/>
        <v>-4003.2800000000007</v>
      </c>
      <c r="H153" s="23">
        <f t="shared" si="34"/>
        <v>70.568445816791652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245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128:H128"/>
    <mergeCell ref="A140:H140"/>
    <mergeCell ref="A143:H143"/>
    <mergeCell ref="A88:H88"/>
    <mergeCell ref="A101:H101"/>
    <mergeCell ref="A104:H104"/>
    <mergeCell ref="A111:H111"/>
    <mergeCell ref="A113:H113"/>
    <mergeCell ref="A30:H30"/>
    <mergeCell ref="C62:F62"/>
    <mergeCell ref="A73:H73"/>
    <mergeCell ref="A78:H78"/>
    <mergeCell ref="A79:H79"/>
    <mergeCell ref="A21:H21"/>
    <mergeCell ref="A22:H22"/>
    <mergeCell ref="A23:H23"/>
    <mergeCell ref="A25:H25"/>
    <mergeCell ref="C27:D27"/>
    <mergeCell ref="E27:H27"/>
    <mergeCell ref="A27:A28"/>
    <mergeCell ref="B27:B28"/>
    <mergeCell ref="A15:C15"/>
    <mergeCell ref="A16:C16"/>
    <mergeCell ref="A17:C17"/>
    <mergeCell ref="A18:C18"/>
    <mergeCell ref="A20:H20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A2:J2"/>
    <mergeCell ref="A3:J3"/>
    <mergeCell ref="A4:J4"/>
    <mergeCell ref="B6:C6"/>
    <mergeCell ref="E6:F6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2021-04-26T09:22:46Z</cp:lastPrinted>
  <dcterms:created xsi:type="dcterms:W3CDTF">2016-08-23T16:04:46Z</dcterms:created>
  <dcterms:modified xsi:type="dcterms:W3CDTF">2023-05-17T07:12:28Z</dcterms:modified>
</cp:coreProperties>
</file>