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E33" i="1" l="1"/>
  <c r="D33" i="1"/>
  <c r="C33" i="1"/>
  <c r="C119" i="1" l="1"/>
  <c r="C34" i="1" l="1"/>
  <c r="H149" i="1" l="1"/>
  <c r="H150" i="1"/>
  <c r="H151" i="1"/>
  <c r="H152" i="1"/>
  <c r="H153" i="1"/>
  <c r="H127" i="1" l="1"/>
  <c r="H123" i="1"/>
  <c r="F34" i="1" l="1"/>
  <c r="E90" i="1" l="1"/>
  <c r="G118" i="1" l="1"/>
  <c r="G117" i="1"/>
  <c r="G116" i="1"/>
  <c r="G115" i="1"/>
  <c r="G114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F119" i="1" l="1"/>
  <c r="G153" i="1" l="1"/>
  <c r="G152" i="1"/>
  <c r="G151" i="1"/>
  <c r="G150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61" i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H99" i="1"/>
  <c r="G99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G32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<sst xmlns="http://schemas.openxmlformats.org/spreadsheetml/2006/main" count="277" uniqueCount="256">
  <si>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</si>
  <si>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</si>
  <si>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</si>
  <si>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</si>
  <si>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</si>
  <si>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  <family val="2"/>
        <charset val="204"/>
      </rPr>
      <t>ЗВІТ</t>
    </r>
  </si>
  <si>
    <r>
      <rPr>
        <b/>
        <sz val="10"/>
        <rFont val="Arial"/>
        <family val="2"/>
        <charset val="204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</si>
  <si>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</si>
  <si>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  <family val="2"/>
        <charset val="204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</si>
  <si>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</si>
  <si>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</si>
  <si>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</si>
  <si>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</si>
  <si>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</si>
  <si>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</si>
  <si>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</si>
  <si>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</si>
  <si>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</si>
  <si>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</si>
  <si>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</si>
  <si>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</si>
  <si>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</si>
  <si>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</si>
  <si>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</si>
  <si>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</si>
  <si>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</si>
  <si>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</si>
  <si>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</si>
  <si>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</si>
  <si>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</si>
  <si>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</si>
  <si>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</si>
  <si>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</si>
  <si>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</si>
  <si>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</si>
  <si>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</si>
  <si>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</si>
  <si>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</si>
  <si>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</si>
  <si>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</si>
  <si>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</si>
  <si>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</si>
  <si>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</si>
  <si>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</si>
  <si>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</si>
  <si>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</si>
  <si>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</si>
  <si>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</si>
  <si>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</si>
  <si>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</si>
  <si>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</si>
  <si>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</si>
  <si>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</si>
  <si>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</si>
  <si>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</si>
  <si>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</si>
  <si>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</si>
  <si>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</si>
  <si>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</si>
  <si>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</si>
  <si>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</si>
  <si>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</si>
  <si>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</si>
  <si>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</si>
  <si>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</si>
  <si>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</si>
  <si>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</si>
  <si>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</si>
  <si>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</si>
  <si>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</si>
  <si>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</si>
  <si>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</si>
  <si>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</si>
  <si>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</si>
  <si>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</si>
  <si>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</si>
  <si>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</si>
  <si>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</si>
  <si>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</si>
  <si>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</si>
  <si>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</si>
  <si>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</si>
  <si>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</si>
  <si>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</si>
  <si>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</si>
  <si>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</si>
  <si>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</si>
  <si>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</si>
  <si>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</si>
  <si>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</si>
  <si>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</si>
  <si>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</si>
  <si>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</si>
  <si>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</si>
  <si>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</si>
  <si>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</si>
  <si>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</si>
  <si>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</si>
  <si>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</si>
  <si>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</si>
  <si>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</si>
  <si>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</si>
  <si>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</si>
  <si>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</si>
  <si>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</si>
  <si>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</si>
  <si>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</si>
  <si>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</si>
  <si>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</si>
  <si>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</si>
  <si>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</si>
  <si>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</si>
  <si>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</si>
  <si>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</si>
  <si>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</si>
  <si>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</si>
  <si>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</si>
  <si>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</si>
  <si>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</si>
  <si>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</si>
  <si>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</si>
  <si>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</si>
  <si>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</si>
  <si>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</si>
  <si>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</si>
  <si>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</si>
  <si>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</si>
  <si>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</si>
  <si>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</si>
  <si>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</si>
  <si>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</si>
  <si>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</si>
  <si>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</si>
  <si>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</si>
  <si>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</si>
  <si>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</si>
  <si>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</si>
  <si>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</si>
  <si>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</si>
  <si>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</si>
  <si>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  <family val="2"/>
        <charset val="204"/>
      </rPr>
      <t>Керівник</t>
    </r>
  </si>
  <si>
    <r>
      <rPr>
        <b/>
        <sz val="10"/>
        <rFont val="Arial"/>
        <family val="2"/>
        <charset val="204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</si>
  <si>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</si>
  <si>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</si>
  <si>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</si>
  <si>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</si>
  <si>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</si>
  <si>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</si>
  <si>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</si>
  <si>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</si>
  <si>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</si>
  <si>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</si>
  <si>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</si>
  <si>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</si>
  <si>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</si>
  <si>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</si>
  <si>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</si>
  <si>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</si>
  <si>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</si>
  <si>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</si>
  <si>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</si>
  <si>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</si>
  <si>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</si>
  <si>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</si>
  <si>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</si>
  <si>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</si>
  <si>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</si>
  <si>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</si>
  <si>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</si>
  <si>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</si>
  <si>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</si>
  <si>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</si>
  <si>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</si>
  <si>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</si>
  <si>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</si>
  <si>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</si>
  <si>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</si>
  <si>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</si>
  <si>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</si>
  <si>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</si>
  <si>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</si>
  <si>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</si>
  <si>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</si>
  <si>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</si>
  <si>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</si>
  <si>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</si>
  <si>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</si>
  <si>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</si>
  <si>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</si>
  <si>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</si>
  <si>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</si>
  <si>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</si>
  <si>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</si>
  <si>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</si>
  <si>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</si>
  <si>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</si>
  <si>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</si>
  <si>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</si>
  <si>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</si>
  <si>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</si>
  <si>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</si>
  <si>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</si>
  <si>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</si>
  <si>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</si>
  <si>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</si>
  <si>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</si>
  <si>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</si>
  <si>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</si>
  <si>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</si>
  <si>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</si>
  <si>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</si>
  <si>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</si>
  <si>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</si>
  <si>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</si>
  <si>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</si>
  <si>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</si>
  <si>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</si>
  <si>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</si>
  <si>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</si>
  <si>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</si>
  <si>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</si>
  <si>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</si>
  <si>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</si>
  <si>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</si>
  <si>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</si>
  <si>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</si>
  <si>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</si>
  <si>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</si>
  <si>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</si>
  <si>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</si>
  <si>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</si>
  <si>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</si>
  <si>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</si>
  <si>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</si>
  <si>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</si>
  <si>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</si>
  <si>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</si>
  <si>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</si>
  <si>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</si>
  <si>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</si>
  <si>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</si>
  <si>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</si>
  <si>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</si>
  <si>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</si>
  <si>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</si>
  <si>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</si>
  <si>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</si>
  <si>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</si>
  <si>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</si>
  <si>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</si>
  <si>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за ЗКГНГ|  52.23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</si>
  <si>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198</t>
    </r>
  </si>
  <si>
    <t>за 1півр. 2023рік</t>
  </si>
  <si>
    <t>Звітний період  1півр. 2023</t>
  </si>
  <si>
    <t>1півр. 2022</t>
  </si>
  <si>
    <t>1півр.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</si>
</sst>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0" fillId="8" borderId="7" xfId="0" applyNumberFormat="1" applyFont="1" applyFill="1" applyBorder="1" applyAlignment="1" applyProtection="1">
      <alignment horizontal="center"/>
    </xf>
    <xf numFmtId="164" fontId="14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164" fontId="12" fillId="0" borderId="1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center"/>
    </xf>
    <xf numFmtId="164" fontId="12" fillId="0" borderId="20" xfId="0" applyNumberFormat="1" applyFont="1" applyFill="1" applyBorder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justify"/>
    </xf>
    <xf numFmtId="164" fontId="0" fillId="0" borderId="7" xfId="0" applyNumberFormat="1" applyFont="1" applyFill="1" applyBorder="1" applyAlignment="1" applyProtection="1">
      <alignment horizontal="center"/>
    </xf>
    <xf numFmtId="2" fontId="0" fillId="0" borderId="7" xfId="0" applyNumberFormat="1" applyFont="1" applyFill="1" applyBorder="1" applyAlignment="1" applyProtection="1">
      <alignment horizontal="center"/>
    </xf>
    <xf numFmtId="164" fontId="12" fillId="0" borderId="16" xfId="0" applyNumberFormat="1" applyFont="1" applyFill="1" applyBorder="1" applyAlignment="1">
      <alignment horizontal="center" wrapText="1"/>
    </xf>
    <xf numFmtId="164" fontId="12" fillId="0" borderId="17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 applyProtection="1">
      <alignment horizontal="justify" wrapText="1"/>
    </xf>
    <xf numFmtId="2" fontId="0" fillId="0" borderId="7" xfId="0" applyNumberFormat="1" applyFont="1" applyFill="1" applyBorder="1" applyAlignment="1" applyProtection="1">
      <alignment horizontal="center" vertical="top"/>
    </xf>
    <xf numFmtId="164" fontId="0" fillId="5" borderId="4" xfId="0" applyNumberFormat="1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19" xfId="0" applyNumberFormat="1" applyFont="1" applyFill="1" applyBorder="1" applyAlignment="1" applyProtection="1">
      <alignment horizontal="center"/>
    </xf>
    <xf numFmtId="2" fontId="0" fillId="0" borderId="21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164" fontId="12" fillId="0" borderId="10" xfId="0" applyNumberFormat="1" applyFont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38" zoomScaleNormal="100" workbookViewId="0">
      <selection activeCell="D144" sqref="D144:F153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14" ht="20.399999999999999" x14ac:dyDescent="0.35">
      <c r="A3" s="131" t="s">
        <v>159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ht="20.399999999999999" x14ac:dyDescent="0.35">
      <c r="A4" s="131" t="s">
        <v>160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27"/>
      <c r="C6" s="127"/>
      <c r="D6" s="5"/>
      <c r="E6" s="127"/>
      <c r="F6" s="119"/>
      <c r="G6" s="7" t="s">
        <v>2</v>
      </c>
      <c r="H6" s="11" t="s">
        <v>3</v>
      </c>
      <c r="I6" s="4"/>
      <c r="J6" s="4"/>
    </row>
    <row r="7" spans="1:14" ht="21" thickBot="1" x14ac:dyDescent="0.4">
      <c r="A7" s="24" t="s">
        <v>162</v>
      </c>
      <c r="B7" s="127"/>
      <c r="C7" s="127"/>
      <c r="D7" s="5"/>
      <c r="E7" s="127"/>
      <c r="F7" s="119"/>
      <c r="G7" s="102" t="s">
        <v>161</v>
      </c>
      <c r="H7" s="120"/>
      <c r="I7" s="4"/>
      <c r="J7" s="4"/>
    </row>
    <row r="8" spans="1:14" ht="21" thickBot="1" x14ac:dyDescent="0.4">
      <c r="A8" s="24" t="s">
        <v>163</v>
      </c>
      <c r="B8" s="127"/>
      <c r="C8" s="127"/>
      <c r="D8" s="5"/>
      <c r="E8" s="127"/>
      <c r="F8" s="119"/>
      <c r="G8" s="102" t="s">
        <v>173</v>
      </c>
      <c r="H8" s="120"/>
      <c r="I8" s="4"/>
      <c r="J8" s="4"/>
    </row>
    <row r="9" spans="1:14" ht="21" thickBot="1" x14ac:dyDescent="0.4">
      <c r="A9" s="24" t="s">
        <v>164</v>
      </c>
      <c r="B9" s="127"/>
      <c r="C9" s="127"/>
      <c r="D9" s="5"/>
      <c r="E9" s="127"/>
      <c r="F9" s="119"/>
      <c r="G9" s="102" t="s">
        <v>174</v>
      </c>
      <c r="H9" s="120"/>
      <c r="I9" s="4"/>
      <c r="J9" s="4"/>
    </row>
    <row r="10" spans="1:14" ht="21" thickBot="1" x14ac:dyDescent="0.4">
      <c r="A10" s="24" t="s">
        <v>165</v>
      </c>
      <c r="B10" s="127"/>
      <c r="C10" s="127"/>
      <c r="D10" s="5"/>
      <c r="E10" s="127"/>
      <c r="F10" s="119"/>
      <c r="G10" s="102" t="s">
        <v>175</v>
      </c>
      <c r="H10" s="120"/>
      <c r="I10" s="4"/>
      <c r="J10" s="4"/>
    </row>
    <row r="11" spans="1:14" ht="21" thickBot="1" x14ac:dyDescent="0.4">
      <c r="A11" s="24" t="s">
        <v>166</v>
      </c>
      <c r="B11" s="127"/>
      <c r="C11" s="127"/>
      <c r="D11" s="5"/>
      <c r="E11" s="127"/>
      <c r="F11" s="119"/>
      <c r="G11" s="102" t="s">
        <v>250</v>
      </c>
      <c r="H11" s="120"/>
      <c r="I11" s="4"/>
      <c r="J11" s="4"/>
    </row>
    <row r="12" spans="1:14" ht="21" thickBot="1" x14ac:dyDescent="0.4">
      <c r="A12" s="24" t="s">
        <v>167</v>
      </c>
      <c r="B12" s="127"/>
      <c r="C12" s="127"/>
      <c r="D12" s="5"/>
      <c r="E12" s="127"/>
      <c r="F12" s="119"/>
      <c r="G12" s="128" t="s">
        <v>4</v>
      </c>
      <c r="H12" s="120"/>
      <c r="I12" s="4"/>
      <c r="J12" s="4"/>
    </row>
    <row r="13" spans="1:14" ht="21" thickBot="1" x14ac:dyDescent="0.4">
      <c r="A13" s="24" t="s">
        <v>168</v>
      </c>
      <c r="B13" s="13"/>
      <c r="C13" s="5"/>
      <c r="D13" s="47" t="s">
        <v>243</v>
      </c>
      <c r="E13" s="50"/>
      <c r="F13" s="50"/>
      <c r="G13" s="51"/>
      <c r="H13" s="52"/>
    </row>
    <row r="14" spans="1:14" ht="21" thickBot="1" x14ac:dyDescent="0.4">
      <c r="A14" s="24" t="s">
        <v>169</v>
      </c>
      <c r="B14" s="13"/>
      <c r="C14" s="5"/>
      <c r="D14" s="48" t="s">
        <v>242</v>
      </c>
      <c r="E14" s="47"/>
      <c r="F14" s="47"/>
      <c r="G14" s="47"/>
      <c r="H14" s="49"/>
      <c r="I14" s="47"/>
      <c r="J14" s="47"/>
      <c r="K14" s="47"/>
      <c r="L14" s="47"/>
      <c r="M14" s="47"/>
      <c r="N14" s="47"/>
    </row>
    <row r="15" spans="1:14" ht="21" thickBot="1" x14ac:dyDescent="0.4">
      <c r="A15" s="125" t="s">
        <v>251</v>
      </c>
      <c r="B15" s="126"/>
      <c r="C15" s="12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102" t="s">
        <v>170</v>
      </c>
      <c r="B16" s="127"/>
      <c r="C16" s="127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102" t="s">
        <v>171</v>
      </c>
      <c r="B17" s="127"/>
      <c r="C17" s="127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102" t="s">
        <v>172</v>
      </c>
      <c r="B18" s="127"/>
      <c r="C18" s="127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13" t="s">
        <v>5</v>
      </c>
      <c r="B20" s="114"/>
      <c r="C20" s="114"/>
      <c r="D20" s="114"/>
      <c r="E20" s="114"/>
      <c r="F20" s="114"/>
      <c r="G20" s="114"/>
      <c r="H20" s="114"/>
      <c r="I20" s="3"/>
      <c r="J20" s="4"/>
    </row>
    <row r="21" spans="1:10" ht="20.399999999999999" x14ac:dyDescent="0.35">
      <c r="A21" s="113" t="s">
        <v>6</v>
      </c>
      <c r="B21" s="114"/>
      <c r="C21" s="114"/>
      <c r="D21" s="114"/>
      <c r="E21" s="114"/>
      <c r="F21" s="114"/>
      <c r="G21" s="114"/>
      <c r="H21" s="114"/>
      <c r="I21" s="3"/>
      <c r="J21" s="4"/>
    </row>
    <row r="22" spans="1:10" ht="20.399999999999999" x14ac:dyDescent="0.35">
      <c r="A22" s="115" t="s">
        <v>252</v>
      </c>
      <c r="B22" s="114"/>
      <c r="C22" s="114"/>
      <c r="D22" s="114"/>
      <c r="E22" s="114"/>
      <c r="F22" s="114"/>
      <c r="G22" s="114"/>
      <c r="H22" s="114"/>
      <c r="I22" s="3"/>
      <c r="J22" s="4"/>
    </row>
    <row r="23" spans="1:10" ht="20.399999999999999" x14ac:dyDescent="0.35">
      <c r="A23" s="113" t="s">
        <v>7</v>
      </c>
      <c r="B23" s="114"/>
      <c r="C23" s="114"/>
      <c r="D23" s="114"/>
      <c r="E23" s="114"/>
      <c r="F23" s="114"/>
      <c r="G23" s="114"/>
      <c r="H23" s="114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13" t="s">
        <v>8</v>
      </c>
      <c r="B25" s="114"/>
      <c r="C25" s="114"/>
      <c r="D25" s="114"/>
      <c r="E25" s="114"/>
      <c r="F25" s="114"/>
      <c r="G25" s="114"/>
      <c r="H25" s="114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21" t="s">
        <v>9</v>
      </c>
      <c r="B27" s="123" t="s">
        <v>10</v>
      </c>
      <c r="C27" s="116" t="s">
        <v>11</v>
      </c>
      <c r="D27" s="117"/>
      <c r="E27" s="118" t="s">
        <v>253</v>
      </c>
      <c r="F27" s="119"/>
      <c r="G27" s="119"/>
      <c r="H27" s="120"/>
      <c r="I27" s="4"/>
      <c r="J27" s="4"/>
    </row>
    <row r="28" spans="1:10" ht="28.2" thickBot="1" x14ac:dyDescent="0.4">
      <c r="A28" s="122"/>
      <c r="B28" s="124"/>
      <c r="C28" s="17" t="s">
        <v>254</v>
      </c>
      <c r="D28" s="17" t="s">
        <v>255</v>
      </c>
      <c r="E28" s="18" t="s">
        <v>154</v>
      </c>
      <c r="F28" s="19" t="s">
        <v>155</v>
      </c>
      <c r="G28" s="20" t="s">
        <v>156</v>
      </c>
      <c r="H28" s="20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105" t="s">
        <v>20</v>
      </c>
      <c r="B30" s="106"/>
      <c r="C30" s="106"/>
      <c r="D30" s="106"/>
      <c r="E30" s="106"/>
      <c r="F30" s="106"/>
      <c r="G30" s="106"/>
      <c r="H30" s="107"/>
      <c r="I30" s="4"/>
      <c r="J30" s="4"/>
    </row>
    <row r="31" spans="1:10" ht="24.6" customHeight="1" thickBot="1" x14ac:dyDescent="0.4">
      <c r="A31" s="25" t="s">
        <v>152</v>
      </c>
      <c r="B31" s="26" t="s">
        <v>176</v>
      </c>
      <c r="C31" s="68">
        <v>290</v>
      </c>
      <c r="D31" s="56">
        <v>39</v>
      </c>
      <c r="E31" s="56">
        <v>0</v>
      </c>
      <c r="F31" s="56">
        <v>39</v>
      </c>
      <c r="G31" s="29">
        <f>F31-E31</f>
        <v>39</v>
      </c>
      <c r="H31" s="21">
        <v>0</v>
      </c>
      <c r="I31" s="4"/>
      <c r="J31" s="4"/>
    </row>
    <row r="32" spans="1:10" ht="23.4" customHeight="1" thickBot="1" x14ac:dyDescent="0.4">
      <c r="A32" s="25" t="s">
        <v>153</v>
      </c>
      <c r="B32" s="26" t="s">
        <v>177</v>
      </c>
      <c r="C32" s="68">
        <v>290</v>
      </c>
      <c r="D32" s="56">
        <v>21</v>
      </c>
      <c r="E32" s="56">
        <v>0</v>
      </c>
      <c r="F32" s="56">
        <v>21</v>
      </c>
      <c r="G32" s="21">
        <f t="shared" ref="G32:G68" si="0">F32-E32</f>
        <v>21</v>
      </c>
      <c r="H32" s="21">
        <v>0</v>
      </c>
      <c r="I32" s="4"/>
      <c r="J32" s="4"/>
    </row>
    <row r="33" spans="1:10" ht="21" thickBot="1" x14ac:dyDescent="0.4">
      <c r="A33" s="23" t="s">
        <v>158</v>
      </c>
      <c r="B33" s="26" t="s">
        <v>178</v>
      </c>
      <c r="C33" s="55">
        <f t="shared" ref="C33:E33" si="1">C31-C32</f>
        <v>0</v>
      </c>
      <c r="D33" s="55">
        <f t="shared" si="1"/>
        <v>18</v>
      </c>
      <c r="E33" s="55">
        <f t="shared" si="1"/>
        <v>0</v>
      </c>
      <c r="F33" s="55">
        <f>F31-F32</f>
        <v>18</v>
      </c>
      <c r="G33" s="57">
        <f>G31-G32</f>
        <v>18</v>
      </c>
      <c r="H33" s="21">
        <v>0</v>
      </c>
      <c r="I33" s="4"/>
      <c r="J33" s="4"/>
    </row>
    <row r="34" spans="1:10" ht="21" thickBot="1" x14ac:dyDescent="0.4">
      <c r="A34" s="30" t="s">
        <v>179</v>
      </c>
      <c r="B34" s="26" t="s">
        <v>180</v>
      </c>
      <c r="C34" s="55">
        <f>C35+C36+C37+C38</f>
        <v>3173</v>
      </c>
      <c r="D34" s="55">
        <f>D35+D36+D37+D38</f>
        <v>5045</v>
      </c>
      <c r="E34" s="55">
        <f t="shared" ref="E34:F34" si="2">E35+E36+E37+E38</f>
        <v>3899.4</v>
      </c>
      <c r="F34" s="55">
        <f t="shared" si="2"/>
        <v>5045</v>
      </c>
      <c r="G34" s="21">
        <f>F34-E34</f>
        <v>1145.5999999999999</v>
      </c>
      <c r="H34" s="21">
        <f t="shared" ref="H34:H69" si="3">F34/E34*100</f>
        <v>129.37887880186696</v>
      </c>
      <c r="I34" s="4"/>
      <c r="J34" s="4"/>
    </row>
    <row r="35" spans="1:10" ht="21" thickBot="1" x14ac:dyDescent="0.4">
      <c r="A35" s="23" t="s">
        <v>241</v>
      </c>
      <c r="B35" s="31" t="s">
        <v>143</v>
      </c>
      <c r="C35" s="57">
        <v>3173</v>
      </c>
      <c r="D35" s="57">
        <v>4948.8999999999996</v>
      </c>
      <c r="E35" s="57">
        <v>3899.4</v>
      </c>
      <c r="F35" s="57">
        <v>4948.8999999999996</v>
      </c>
      <c r="G35" s="21">
        <f>F35-E35</f>
        <v>1049.4999999999995</v>
      </c>
      <c r="H35" s="21">
        <f t="shared" ref="H35:H42" si="4">F35/E35*100</f>
        <v>126.91439708673128</v>
      </c>
      <c r="I35" s="4"/>
      <c r="J35" s="4"/>
    </row>
    <row r="36" spans="1:10" ht="21" thickBot="1" x14ac:dyDescent="0.4">
      <c r="A36" s="23" t="s">
        <v>151</v>
      </c>
      <c r="B36" s="26" t="s">
        <v>182</v>
      </c>
      <c r="C36" s="69"/>
      <c r="D36" s="26">
        <v>96.1</v>
      </c>
      <c r="E36" s="57"/>
      <c r="F36" s="26">
        <v>96.1</v>
      </c>
      <c r="G36" s="21"/>
      <c r="H36" s="21"/>
      <c r="I36" s="4"/>
      <c r="J36" s="4"/>
    </row>
    <row r="37" spans="1:10" ht="21" thickBot="1" x14ac:dyDescent="0.4">
      <c r="A37" s="30" t="s">
        <v>181</v>
      </c>
      <c r="B37" s="26" t="s">
        <v>183</v>
      </c>
      <c r="C37" s="69"/>
      <c r="D37" s="26"/>
      <c r="E37" s="55"/>
      <c r="F37" s="26"/>
      <c r="G37" s="21"/>
      <c r="H37" s="21"/>
      <c r="I37" s="4"/>
      <c r="J37" s="4"/>
    </row>
    <row r="38" spans="1:10" ht="21" thickBot="1" x14ac:dyDescent="0.4">
      <c r="A38" s="30" t="s">
        <v>184</v>
      </c>
      <c r="B38" s="26" t="s">
        <v>185</v>
      </c>
      <c r="C38" s="69"/>
      <c r="D38" s="26"/>
      <c r="E38" s="57"/>
      <c r="F38" s="26"/>
      <c r="G38" s="21"/>
      <c r="H38" s="21"/>
      <c r="I38" s="4"/>
      <c r="J38" s="4"/>
    </row>
    <row r="39" spans="1:10" ht="21" thickBot="1" x14ac:dyDescent="0.4">
      <c r="A39" s="30" t="s">
        <v>186</v>
      </c>
      <c r="B39" s="26" t="s">
        <v>187</v>
      </c>
      <c r="C39" s="69"/>
      <c r="D39" s="26"/>
      <c r="E39" s="55"/>
      <c r="F39" s="57"/>
      <c r="G39" s="21"/>
      <c r="H39" s="21"/>
      <c r="I39" s="4"/>
      <c r="J39" s="4"/>
    </row>
    <row r="40" spans="1:10" ht="21" thickBot="1" x14ac:dyDescent="0.4">
      <c r="A40" s="30" t="s">
        <v>188</v>
      </c>
      <c r="B40" s="26" t="s">
        <v>189</v>
      </c>
      <c r="C40" s="70"/>
      <c r="D40" s="30"/>
      <c r="E40" s="55"/>
      <c r="F40" s="57"/>
      <c r="G40" s="21"/>
      <c r="H40" s="21"/>
      <c r="I40" s="4"/>
      <c r="J40" s="4"/>
    </row>
    <row r="41" spans="1:10" ht="21" thickBot="1" x14ac:dyDescent="0.4">
      <c r="A41" s="30" t="s">
        <v>190</v>
      </c>
      <c r="B41" s="26" t="s">
        <v>191</v>
      </c>
      <c r="C41" s="68">
        <v>14726</v>
      </c>
      <c r="D41" s="56">
        <v>16190</v>
      </c>
      <c r="E41" s="55">
        <v>19528.5</v>
      </c>
      <c r="F41" s="56">
        <v>16190</v>
      </c>
      <c r="G41" s="21">
        <f t="shared" ref="G41:G43" si="5">F41-E41</f>
        <v>-3338.5</v>
      </c>
      <c r="H41" s="21">
        <f t="shared" si="4"/>
        <v>82.904472949791327</v>
      </c>
      <c r="I41" s="4"/>
      <c r="J41" s="4"/>
    </row>
    <row r="42" spans="1:10" ht="16.8" customHeight="1" thickBot="1" x14ac:dyDescent="0.4">
      <c r="A42" s="30" t="s">
        <v>192</v>
      </c>
      <c r="B42" s="26" t="s">
        <v>193</v>
      </c>
      <c r="C42" s="68">
        <v>13576</v>
      </c>
      <c r="D42" s="56">
        <v>12761</v>
      </c>
      <c r="E42" s="55">
        <v>17348.5</v>
      </c>
      <c r="F42" s="56">
        <v>12761</v>
      </c>
      <c r="G42" s="21">
        <f t="shared" si="5"/>
        <v>-4587.5</v>
      </c>
      <c r="H42" s="21">
        <f t="shared" si="4"/>
        <v>73.556791653457083</v>
      </c>
      <c r="I42" s="4"/>
      <c r="J42" s="4"/>
    </row>
    <row r="43" spans="1:10" ht="24.6" customHeight="1" thickBot="1" x14ac:dyDescent="0.4">
      <c r="A43" s="30" t="s">
        <v>194</v>
      </c>
      <c r="B43" s="26" t="s">
        <v>195</v>
      </c>
      <c r="C43" s="55">
        <f>C31+C41-C32-C34-C42</f>
        <v>-2023</v>
      </c>
      <c r="D43" s="55">
        <f t="shared" ref="D43:F43" si="6">D31+D41-D32-D34-D42</f>
        <v>-1598</v>
      </c>
      <c r="E43" s="55">
        <f>E31+E41-E32-E34-E42</f>
        <v>-1719.3999999999996</v>
      </c>
      <c r="F43" s="55">
        <f t="shared" si="6"/>
        <v>-1598</v>
      </c>
      <c r="G43" s="21">
        <f t="shared" si="5"/>
        <v>121.39999999999964</v>
      </c>
      <c r="H43" s="21">
        <f t="shared" si="3"/>
        <v>92.939397464231732</v>
      </c>
      <c r="I43" s="4"/>
      <c r="J43" s="4"/>
    </row>
    <row r="44" spans="1:10" ht="21" thickBot="1" x14ac:dyDescent="0.4">
      <c r="A44" s="30" t="s">
        <v>196</v>
      </c>
      <c r="B44" s="32">
        <v>1110</v>
      </c>
      <c r="C44" s="27"/>
      <c r="D44" s="27"/>
      <c r="E44" s="27"/>
      <c r="F44" s="27"/>
      <c r="G44" s="29"/>
      <c r="H44" s="21"/>
      <c r="I44" s="4"/>
      <c r="J44" s="4"/>
    </row>
    <row r="45" spans="1:10" ht="21" thickBot="1" x14ac:dyDescent="0.4">
      <c r="A45" s="30" t="s">
        <v>197</v>
      </c>
      <c r="B45" s="26" t="s">
        <v>198</v>
      </c>
      <c r="C45" s="27"/>
      <c r="D45" s="27"/>
      <c r="E45" s="27"/>
      <c r="F45" s="27"/>
      <c r="G45" s="29"/>
      <c r="H45" s="21"/>
      <c r="I45" s="4"/>
      <c r="J45" s="4"/>
    </row>
    <row r="46" spans="1:10" ht="21" thickBot="1" x14ac:dyDescent="0.4">
      <c r="A46" s="30" t="s">
        <v>199</v>
      </c>
      <c r="B46" s="26" t="s">
        <v>200</v>
      </c>
      <c r="C46" s="27"/>
      <c r="D46" s="27"/>
      <c r="E46" s="27"/>
      <c r="F46" s="27"/>
      <c r="G46" s="29"/>
      <c r="H46" s="21"/>
      <c r="I46" s="4"/>
      <c r="J46" s="4"/>
    </row>
    <row r="47" spans="1:10" ht="21" thickBot="1" x14ac:dyDescent="0.4">
      <c r="A47" s="30" t="s">
        <v>201</v>
      </c>
      <c r="B47" s="26" t="s">
        <v>202</v>
      </c>
      <c r="C47" s="27"/>
      <c r="D47" s="27"/>
      <c r="E47" s="27"/>
      <c r="F47" s="27"/>
      <c r="G47" s="29"/>
      <c r="H47" s="21"/>
      <c r="I47" s="4"/>
      <c r="J47" s="4"/>
    </row>
    <row r="48" spans="1:10" ht="21" thickBot="1" x14ac:dyDescent="0.4">
      <c r="A48" s="30" t="s">
        <v>203</v>
      </c>
      <c r="B48" s="26" t="s">
        <v>204</v>
      </c>
      <c r="C48" s="27"/>
      <c r="D48" s="27"/>
      <c r="E48" s="27"/>
      <c r="F48" s="27"/>
      <c r="G48" s="29"/>
      <c r="H48" s="21"/>
      <c r="I48" s="4"/>
      <c r="J48" s="4"/>
    </row>
    <row r="49" spans="1:10" ht="21" thickBot="1" x14ac:dyDescent="0.4">
      <c r="A49" s="30" t="s">
        <v>205</v>
      </c>
      <c r="B49" s="26" t="s">
        <v>206</v>
      </c>
      <c r="C49" s="27"/>
      <c r="D49" s="27"/>
      <c r="E49" s="27"/>
      <c r="F49" s="27"/>
      <c r="G49" s="29"/>
      <c r="H49" s="21"/>
      <c r="I49" s="4"/>
      <c r="J49" s="4"/>
    </row>
    <row r="50" spans="1:10" ht="21" thickBot="1" x14ac:dyDescent="0.4">
      <c r="A50" s="33" t="s">
        <v>207</v>
      </c>
      <c r="B50" s="26" t="s">
        <v>208</v>
      </c>
      <c r="C50" s="27"/>
      <c r="D50" s="27"/>
      <c r="E50" s="27"/>
      <c r="F50" s="27"/>
      <c r="G50" s="29"/>
      <c r="H50" s="21"/>
      <c r="I50" s="4"/>
      <c r="J50" s="4"/>
    </row>
    <row r="51" spans="1:10" ht="21" thickBot="1" x14ac:dyDescent="0.4">
      <c r="A51" s="30" t="s">
        <v>209</v>
      </c>
      <c r="B51" s="32" t="s">
        <v>210</v>
      </c>
      <c r="C51" s="27"/>
      <c r="D51" s="27"/>
      <c r="E51" s="27"/>
      <c r="F51" s="27"/>
      <c r="G51" s="29"/>
      <c r="H51" s="21"/>
      <c r="I51" s="4"/>
      <c r="J51" s="4"/>
    </row>
    <row r="52" spans="1:10" ht="37.049999999999997" customHeight="1" thickBot="1" x14ac:dyDescent="0.4">
      <c r="A52" s="34" t="s">
        <v>211</v>
      </c>
      <c r="B52" s="32" t="s">
        <v>212</v>
      </c>
      <c r="C52" s="89">
        <f>C43</f>
        <v>-2023</v>
      </c>
      <c r="D52" s="89">
        <f>D43</f>
        <v>-1598</v>
      </c>
      <c r="E52" s="89">
        <f t="shared" ref="E52:F52" si="7">E43</f>
        <v>-1719.3999999999996</v>
      </c>
      <c r="F52" s="89">
        <f t="shared" si="7"/>
        <v>-1598</v>
      </c>
      <c r="G52" s="90">
        <f t="shared" si="0"/>
        <v>121.39999999999964</v>
      </c>
      <c r="H52" s="91">
        <f t="shared" si="3"/>
        <v>92.939397464231732</v>
      </c>
      <c r="I52" s="4"/>
      <c r="J52" s="4"/>
    </row>
    <row r="53" spans="1:10" ht="21" thickBot="1" x14ac:dyDescent="0.4">
      <c r="A53" s="30" t="s">
        <v>213</v>
      </c>
      <c r="B53" s="26" t="s">
        <v>214</v>
      </c>
      <c r="C53" s="54"/>
      <c r="D53" s="54"/>
      <c r="E53" s="54"/>
      <c r="F53" s="54"/>
      <c r="G53" s="29"/>
      <c r="H53" s="21"/>
      <c r="I53" s="4"/>
      <c r="J53" s="4"/>
    </row>
    <row r="54" spans="1:10" ht="21" thickBot="1" x14ac:dyDescent="0.4">
      <c r="A54" s="30" t="s">
        <v>215</v>
      </c>
      <c r="B54" s="32" t="s">
        <v>216</v>
      </c>
      <c r="C54" s="54"/>
      <c r="D54" s="54"/>
      <c r="E54" s="54"/>
      <c r="F54" s="54"/>
      <c r="G54" s="29"/>
      <c r="H54" s="21"/>
      <c r="I54" s="4"/>
      <c r="J54" s="4"/>
    </row>
    <row r="55" spans="1:10" ht="21" thickBot="1" x14ac:dyDescent="0.4">
      <c r="A55" s="30" t="s">
        <v>217</v>
      </c>
      <c r="B55" s="26" t="s">
        <v>218</v>
      </c>
      <c r="C55" s="54"/>
      <c r="D55" s="54"/>
      <c r="E55" s="54"/>
      <c r="F55" s="54"/>
      <c r="G55" s="29"/>
      <c r="H55" s="21"/>
      <c r="I55" s="4"/>
      <c r="J55" s="4"/>
    </row>
    <row r="56" spans="1:10" ht="21" thickBot="1" x14ac:dyDescent="0.4">
      <c r="A56" s="30" t="s">
        <v>219</v>
      </c>
      <c r="B56" s="26" t="s">
        <v>220</v>
      </c>
      <c r="C56" s="54"/>
      <c r="D56" s="54"/>
      <c r="E56" s="54"/>
      <c r="F56" s="54"/>
      <c r="G56" s="29"/>
      <c r="H56" s="21"/>
      <c r="I56" s="4"/>
      <c r="J56" s="4"/>
    </row>
    <row r="57" spans="1:10" ht="40.799999999999997" customHeight="1" thickBot="1" x14ac:dyDescent="0.4">
      <c r="A57" s="30" t="s">
        <v>221</v>
      </c>
      <c r="B57" s="26" t="s">
        <v>222</v>
      </c>
      <c r="C57" s="55">
        <f>C52-C53</f>
        <v>-2023</v>
      </c>
      <c r="D57" s="56">
        <f>D52-D53</f>
        <v>-1598</v>
      </c>
      <c r="E57" s="56">
        <f>E52-E53</f>
        <v>-1719.3999999999996</v>
      </c>
      <c r="F57" s="56">
        <f>F52-F53</f>
        <v>-1598</v>
      </c>
      <c r="G57" s="65">
        <f t="shared" si="0"/>
        <v>121.39999999999964</v>
      </c>
      <c r="H57" s="61">
        <f t="shared" si="3"/>
        <v>92.939397464231732</v>
      </c>
      <c r="I57" s="4"/>
      <c r="J57" s="4"/>
    </row>
    <row r="58" spans="1:10" ht="21" thickBot="1" x14ac:dyDescent="0.4">
      <c r="A58" s="30" t="s">
        <v>223</v>
      </c>
      <c r="B58" s="32" t="s">
        <v>224</v>
      </c>
      <c r="C58" s="54"/>
      <c r="D58" s="54"/>
      <c r="E58" s="54"/>
      <c r="F58" s="53"/>
      <c r="G58" s="29"/>
      <c r="H58" s="21"/>
      <c r="I58" s="4"/>
      <c r="J58" s="4"/>
    </row>
    <row r="59" spans="1:10" ht="27" customHeight="1" thickBot="1" x14ac:dyDescent="0.4">
      <c r="A59" s="34" t="s">
        <v>225</v>
      </c>
      <c r="B59" s="26" t="s">
        <v>226</v>
      </c>
      <c r="C59" s="54"/>
      <c r="D59" s="56"/>
      <c r="E59" s="56"/>
      <c r="F59" s="56"/>
      <c r="G59" s="65"/>
      <c r="H59" s="61"/>
      <c r="I59" s="4"/>
      <c r="J59" s="4"/>
    </row>
    <row r="60" spans="1:10" ht="21" thickBot="1" x14ac:dyDescent="0.4">
      <c r="A60" s="34" t="s">
        <v>227</v>
      </c>
      <c r="B60" s="26" t="s">
        <v>228</v>
      </c>
      <c r="C60" s="55">
        <f>C31+C41</f>
        <v>15016</v>
      </c>
      <c r="D60" s="55">
        <f t="shared" ref="D60:E60" si="8">D31+D41</f>
        <v>16229</v>
      </c>
      <c r="E60" s="55">
        <f t="shared" si="8"/>
        <v>19528.5</v>
      </c>
      <c r="F60" s="55">
        <f>F31+F41</f>
        <v>16229</v>
      </c>
      <c r="G60" s="29">
        <f t="shared" si="0"/>
        <v>-3299.5</v>
      </c>
      <c r="H60" s="21">
        <f t="shared" si="3"/>
        <v>83.104181068694473</v>
      </c>
      <c r="I60" s="4"/>
      <c r="J60" s="4"/>
    </row>
    <row r="61" spans="1:10" ht="21" thickBot="1" x14ac:dyDescent="0.4">
      <c r="A61" s="30" t="s">
        <v>229</v>
      </c>
      <c r="B61" s="26" t="s">
        <v>230</v>
      </c>
      <c r="C61" s="55">
        <f>C32+C42+C34+C53</f>
        <v>17039</v>
      </c>
      <c r="D61" s="55">
        <f t="shared" ref="D61:F61" si="9">D32+D42+D34</f>
        <v>17827</v>
      </c>
      <c r="E61" s="55">
        <f t="shared" si="9"/>
        <v>21247.9</v>
      </c>
      <c r="F61" s="55">
        <f t="shared" si="9"/>
        <v>17827</v>
      </c>
      <c r="G61" s="29">
        <f t="shared" si="0"/>
        <v>-3420.9000000000015</v>
      </c>
      <c r="H61" s="21">
        <f t="shared" si="3"/>
        <v>83.900056005534665</v>
      </c>
      <c r="I61" s="4"/>
      <c r="J61" s="4"/>
    </row>
    <row r="62" spans="1:10" ht="21" thickBot="1" x14ac:dyDescent="0.4">
      <c r="A62" s="30" t="s">
        <v>231</v>
      </c>
      <c r="B62" s="28"/>
      <c r="C62" s="108"/>
      <c r="D62" s="103"/>
      <c r="E62" s="103"/>
      <c r="F62" s="109"/>
      <c r="G62" s="29"/>
      <c r="H62" s="21"/>
      <c r="I62" s="4"/>
      <c r="J62" s="4"/>
    </row>
    <row r="63" spans="1:10" ht="21" thickBot="1" x14ac:dyDescent="0.4">
      <c r="A63" s="62" t="s">
        <v>249</v>
      </c>
      <c r="B63" s="26" t="s">
        <v>232</v>
      </c>
      <c r="C63" s="55">
        <f>C64+C65+C66</f>
        <v>2611</v>
      </c>
      <c r="D63" s="55">
        <f t="shared" ref="D63:G63" si="10">D64+D65+D66</f>
        <v>3099.7</v>
      </c>
      <c r="E63" s="55">
        <f t="shared" si="10"/>
        <v>5217.3999999999996</v>
      </c>
      <c r="F63" s="55">
        <f t="shared" si="10"/>
        <v>3099.7</v>
      </c>
      <c r="G63" s="55">
        <f t="shared" si="10"/>
        <v>-2117.6999999999998</v>
      </c>
      <c r="H63" s="21">
        <f t="shared" si="3"/>
        <v>59.410817648637249</v>
      </c>
      <c r="I63" s="4"/>
      <c r="J63" s="4"/>
    </row>
    <row r="64" spans="1:10" ht="21" thickBot="1" x14ac:dyDescent="0.4">
      <c r="A64" s="30" t="s">
        <v>233</v>
      </c>
      <c r="B64" s="26" t="s">
        <v>234</v>
      </c>
      <c r="C64" s="67">
        <v>16.8</v>
      </c>
      <c r="D64" s="54">
        <v>162.6</v>
      </c>
      <c r="E64" s="88">
        <v>1301.5999999999999</v>
      </c>
      <c r="F64" s="54">
        <v>162.6</v>
      </c>
      <c r="G64" s="29">
        <f t="shared" si="0"/>
        <v>-1139</v>
      </c>
      <c r="H64" s="21">
        <f t="shared" si="3"/>
        <v>12.492317148125384</v>
      </c>
      <c r="I64" s="4"/>
      <c r="J64" s="4"/>
    </row>
    <row r="65" spans="1:10" s="15" customFormat="1" ht="21" thickBot="1" x14ac:dyDescent="0.4">
      <c r="A65" s="35" t="s">
        <v>145</v>
      </c>
      <c r="B65" s="36" t="s">
        <v>146</v>
      </c>
      <c r="C65" s="67">
        <v>2562</v>
      </c>
      <c r="D65" s="58">
        <v>2711</v>
      </c>
      <c r="E65" s="64">
        <v>3142.1</v>
      </c>
      <c r="F65" s="58">
        <v>2711</v>
      </c>
      <c r="G65" s="29">
        <f t="shared" ref="G65" si="11">F65-E65</f>
        <v>-431.09999999999991</v>
      </c>
      <c r="H65" s="21">
        <f t="shared" ref="H65" si="12">F65/E65*100</f>
        <v>86.27987651570605</v>
      </c>
      <c r="I65" s="14"/>
      <c r="J65" s="14"/>
    </row>
    <row r="66" spans="1:10" ht="21" thickBot="1" x14ac:dyDescent="0.4">
      <c r="A66" s="23" t="s">
        <v>147</v>
      </c>
      <c r="B66" s="26" t="s">
        <v>235</v>
      </c>
      <c r="C66" s="67">
        <v>32.200000000000003</v>
      </c>
      <c r="D66" s="54">
        <v>226.1</v>
      </c>
      <c r="E66" s="59">
        <v>773.7</v>
      </c>
      <c r="F66" s="54">
        <v>226.1</v>
      </c>
      <c r="G66" s="29">
        <f t="shared" si="0"/>
        <v>-547.6</v>
      </c>
      <c r="H66" s="21">
        <f t="shared" si="3"/>
        <v>29.223213131704796</v>
      </c>
      <c r="I66" s="4"/>
      <c r="J66" s="4"/>
    </row>
    <row r="67" spans="1:10" ht="21" thickBot="1" x14ac:dyDescent="0.4">
      <c r="A67" s="33" t="s">
        <v>144</v>
      </c>
      <c r="B67" s="26" t="s">
        <v>236</v>
      </c>
      <c r="C67" s="67">
        <v>10088</v>
      </c>
      <c r="D67" s="54">
        <v>10425</v>
      </c>
      <c r="E67" s="57">
        <v>10868.8</v>
      </c>
      <c r="F67" s="54">
        <v>10425</v>
      </c>
      <c r="G67" s="29">
        <f t="shared" si="0"/>
        <v>-443.79999999999927</v>
      </c>
      <c r="H67" s="21">
        <f t="shared" si="3"/>
        <v>95.916752539378777</v>
      </c>
      <c r="I67" s="4"/>
      <c r="J67" s="4"/>
    </row>
    <row r="68" spans="1:10" ht="21" thickBot="1" x14ac:dyDescent="0.4">
      <c r="A68" s="62" t="s">
        <v>246</v>
      </c>
      <c r="B68" s="26" t="s">
        <v>237</v>
      </c>
      <c r="C68" s="67">
        <v>2368</v>
      </c>
      <c r="D68" s="54">
        <v>2451</v>
      </c>
      <c r="E68" s="59">
        <v>2391.1999999999998</v>
      </c>
      <c r="F68" s="54">
        <v>2451</v>
      </c>
      <c r="G68" s="29">
        <f t="shared" si="0"/>
        <v>59.800000000000182</v>
      </c>
      <c r="H68" s="21">
        <f t="shared" si="3"/>
        <v>102.50083640013384</v>
      </c>
      <c r="I68" s="4"/>
      <c r="J68" s="4"/>
    </row>
    <row r="69" spans="1:10" ht="21" thickBot="1" x14ac:dyDescent="0.4">
      <c r="A69" s="62" t="s">
        <v>247</v>
      </c>
      <c r="B69" s="26" t="s">
        <v>238</v>
      </c>
      <c r="C69" s="67">
        <v>1934</v>
      </c>
      <c r="D69" s="54">
        <v>1662</v>
      </c>
      <c r="E69" s="59">
        <v>1662</v>
      </c>
      <c r="F69" s="54">
        <v>1662</v>
      </c>
      <c r="G69" s="21">
        <f>F69-E69</f>
        <v>0</v>
      </c>
      <c r="H69" s="21">
        <f t="shared" si="3"/>
        <v>100</v>
      </c>
      <c r="I69" s="4"/>
      <c r="J69" s="4"/>
    </row>
    <row r="70" spans="1:10" ht="20.399999999999999" x14ac:dyDescent="0.35">
      <c r="A70" s="22"/>
      <c r="B70" s="37"/>
      <c r="C70" s="22"/>
      <c r="D70" s="22"/>
      <c r="E70" s="22"/>
      <c r="F70" s="22"/>
      <c r="G70" s="22"/>
      <c r="H70" s="22"/>
      <c r="I70" s="4"/>
      <c r="J70" s="4"/>
    </row>
    <row r="71" spans="1:10" ht="20.399999999999999" x14ac:dyDescent="0.35">
      <c r="A71" s="38"/>
      <c r="B71" s="37"/>
      <c r="C71" s="22"/>
      <c r="D71" s="22"/>
      <c r="E71" s="22"/>
      <c r="F71" s="22"/>
      <c r="G71" s="22"/>
      <c r="H71" s="22"/>
      <c r="I71" s="4"/>
      <c r="J71" s="4"/>
    </row>
    <row r="72" spans="1:10" ht="20.399999999999999" x14ac:dyDescent="0.35">
      <c r="A72" s="22"/>
      <c r="B72" s="37"/>
      <c r="C72" s="22"/>
      <c r="D72" s="22"/>
      <c r="E72" s="22"/>
      <c r="F72" s="22"/>
      <c r="G72" s="22"/>
      <c r="H72" s="22"/>
      <c r="I72" s="4"/>
      <c r="J72" s="4"/>
    </row>
    <row r="73" spans="1:10" ht="20.399999999999999" x14ac:dyDescent="0.35">
      <c r="A73" s="100" t="s">
        <v>21</v>
      </c>
      <c r="B73" s="101"/>
      <c r="C73" s="101"/>
      <c r="D73" s="101"/>
      <c r="E73" s="101"/>
      <c r="F73" s="101"/>
      <c r="G73" s="101"/>
      <c r="H73" s="101"/>
      <c r="I73" s="4"/>
      <c r="J73" s="4"/>
    </row>
    <row r="74" spans="1:10" ht="21" thickBot="1" x14ac:dyDescent="0.4">
      <c r="A74" s="22"/>
      <c r="B74" s="37"/>
      <c r="C74" s="22"/>
      <c r="D74" s="22"/>
      <c r="E74" s="22"/>
      <c r="F74" s="22"/>
      <c r="G74" s="22"/>
      <c r="H74" s="22"/>
      <c r="I74" s="4"/>
      <c r="J74" s="4"/>
    </row>
    <row r="75" spans="1:10" ht="21" thickBot="1" x14ac:dyDescent="0.4">
      <c r="A75" s="26" t="s">
        <v>12</v>
      </c>
      <c r="B75" s="26" t="s">
        <v>22</v>
      </c>
      <c r="C75" s="32">
        <v>3</v>
      </c>
      <c r="D75" s="32" t="s">
        <v>15</v>
      </c>
      <c r="E75" s="32" t="s">
        <v>16</v>
      </c>
      <c r="F75" s="26" t="s">
        <v>17</v>
      </c>
      <c r="G75" s="32" t="s">
        <v>18</v>
      </c>
      <c r="H75" s="26" t="s">
        <v>19</v>
      </c>
      <c r="I75" s="4"/>
      <c r="J75" s="4"/>
    </row>
    <row r="76" spans="1:10" ht="21" thickBot="1" x14ac:dyDescent="0.4">
      <c r="A76" s="62" t="s">
        <v>248</v>
      </c>
      <c r="B76" s="26" t="s">
        <v>239</v>
      </c>
      <c r="C76" s="67">
        <v>38</v>
      </c>
      <c r="D76" s="59">
        <v>189.3</v>
      </c>
      <c r="E76" s="54">
        <v>1108.5</v>
      </c>
      <c r="F76" s="59">
        <v>189.3</v>
      </c>
      <c r="G76" s="21">
        <f t="shared" ref="G76:G77" si="13">F76-E76</f>
        <v>-919.2</v>
      </c>
      <c r="H76" s="21">
        <f t="shared" ref="H76:H77" si="14">F76/E76*100</f>
        <v>17.077131258457374</v>
      </c>
      <c r="I76" s="4"/>
      <c r="J76" s="4"/>
    </row>
    <row r="77" spans="1:10" ht="21" thickBot="1" x14ac:dyDescent="0.4">
      <c r="A77" s="30" t="s">
        <v>23</v>
      </c>
      <c r="B77" s="26" t="s">
        <v>240</v>
      </c>
      <c r="C77" s="55">
        <f>C63+C67+C68+C69+C76</f>
        <v>17039</v>
      </c>
      <c r="D77" s="55">
        <f t="shared" ref="D77:F77" si="15">D63+D67+D68+D69+D76</f>
        <v>17827</v>
      </c>
      <c r="E77" s="55">
        <f t="shared" si="15"/>
        <v>21247.899999999998</v>
      </c>
      <c r="F77" s="55">
        <f t="shared" si="15"/>
        <v>17827</v>
      </c>
      <c r="G77" s="61">
        <f t="shared" si="13"/>
        <v>-3420.8999999999978</v>
      </c>
      <c r="H77" s="61">
        <f t="shared" si="14"/>
        <v>83.90005600553468</v>
      </c>
      <c r="I77" s="4"/>
      <c r="J77" s="4"/>
    </row>
    <row r="78" spans="1:10" ht="21" thickBot="1" x14ac:dyDescent="0.4">
      <c r="A78" s="97" t="s">
        <v>24</v>
      </c>
      <c r="B78" s="98"/>
      <c r="C78" s="98"/>
      <c r="D78" s="98"/>
      <c r="E78" s="98"/>
      <c r="F78" s="98"/>
      <c r="G78" s="98"/>
      <c r="H78" s="99"/>
      <c r="I78" s="4"/>
      <c r="J78" s="4"/>
    </row>
    <row r="79" spans="1:10" ht="21" thickBot="1" x14ac:dyDescent="0.4">
      <c r="A79" s="110" t="s">
        <v>25</v>
      </c>
      <c r="B79" s="111"/>
      <c r="C79" s="111"/>
      <c r="D79" s="111"/>
      <c r="E79" s="111"/>
      <c r="F79" s="111"/>
      <c r="G79" s="111"/>
      <c r="H79" s="112"/>
      <c r="I79" s="4"/>
      <c r="J79" s="4"/>
    </row>
    <row r="80" spans="1:10" ht="28.2" thickBot="1" x14ac:dyDescent="0.4">
      <c r="A80" s="39" t="s">
        <v>26</v>
      </c>
      <c r="B80" s="32" t="s">
        <v>27</v>
      </c>
      <c r="C80" s="40"/>
      <c r="D80" s="40"/>
      <c r="E80" s="40"/>
      <c r="F80" s="40"/>
      <c r="G80" s="41"/>
      <c r="H80" s="41"/>
      <c r="I80" s="4"/>
      <c r="J80" s="4"/>
    </row>
    <row r="81" spans="1:10" ht="21" thickBot="1" x14ac:dyDescent="0.4">
      <c r="A81" s="42" t="s">
        <v>28</v>
      </c>
      <c r="B81" s="26" t="s">
        <v>29</v>
      </c>
      <c r="C81" s="40"/>
      <c r="D81" s="40"/>
      <c r="E81" s="40"/>
      <c r="F81" s="40"/>
      <c r="G81" s="41"/>
      <c r="H81" s="41"/>
      <c r="I81" s="4"/>
      <c r="J81" s="4"/>
    </row>
    <row r="82" spans="1:10" ht="21" thickBot="1" x14ac:dyDescent="0.4">
      <c r="A82" s="42" t="s">
        <v>30</v>
      </c>
      <c r="B82" s="26" t="s">
        <v>31</v>
      </c>
      <c r="C82" s="40"/>
      <c r="D82" s="40"/>
      <c r="E82" s="40"/>
      <c r="F82" s="40"/>
      <c r="G82" s="41"/>
      <c r="H82" s="41"/>
      <c r="I82" s="4"/>
      <c r="J82" s="4"/>
    </row>
    <row r="83" spans="1:10" ht="21" thickBot="1" x14ac:dyDescent="0.4">
      <c r="A83" s="42" t="s">
        <v>32</v>
      </c>
      <c r="B83" s="26" t="s">
        <v>33</v>
      </c>
      <c r="C83" s="40"/>
      <c r="D83" s="40"/>
      <c r="E83" s="40"/>
      <c r="F83" s="40"/>
      <c r="G83" s="41"/>
      <c r="H83" s="41"/>
      <c r="I83" s="4"/>
      <c r="J83" s="4"/>
    </row>
    <row r="84" spans="1:10" ht="21" thickBot="1" x14ac:dyDescent="0.4">
      <c r="A84" s="42" t="s">
        <v>34</v>
      </c>
      <c r="B84" s="26" t="s">
        <v>35</v>
      </c>
      <c r="C84" s="40"/>
      <c r="D84" s="40"/>
      <c r="E84" s="40"/>
      <c r="F84" s="40"/>
      <c r="G84" s="41"/>
      <c r="H84" s="41"/>
      <c r="I84" s="4"/>
      <c r="J84" s="4"/>
    </row>
    <row r="85" spans="1:10" ht="21" thickBot="1" x14ac:dyDescent="0.4">
      <c r="A85" s="42" t="s">
        <v>36</v>
      </c>
      <c r="B85" s="26" t="s">
        <v>37</v>
      </c>
      <c r="C85" s="40"/>
      <c r="D85" s="40"/>
      <c r="E85" s="40"/>
      <c r="F85" s="40"/>
      <c r="G85" s="41"/>
      <c r="H85" s="41"/>
      <c r="I85" s="4"/>
      <c r="J85" s="4"/>
    </row>
    <row r="86" spans="1:10" ht="21" thickBot="1" x14ac:dyDescent="0.4">
      <c r="A86" s="43" t="s">
        <v>38</v>
      </c>
      <c r="B86" s="26" t="s">
        <v>39</v>
      </c>
      <c r="C86" s="40"/>
      <c r="D86" s="40"/>
      <c r="E86" s="40"/>
      <c r="F86" s="40"/>
      <c r="G86" s="41"/>
      <c r="H86" s="41"/>
      <c r="I86" s="4"/>
      <c r="J86" s="4"/>
    </row>
    <row r="87" spans="1:10" ht="28.2" thickBot="1" x14ac:dyDescent="0.4">
      <c r="A87" s="39" t="s">
        <v>40</v>
      </c>
      <c r="B87" s="32" t="s">
        <v>41</v>
      </c>
      <c r="C87" s="40"/>
      <c r="D87" s="40"/>
      <c r="E87" s="40"/>
      <c r="F87" s="40"/>
      <c r="G87" s="41"/>
      <c r="H87" s="41"/>
      <c r="I87" s="4"/>
      <c r="J87" s="4"/>
    </row>
    <row r="88" spans="1:10" ht="21" thickBot="1" x14ac:dyDescent="0.4">
      <c r="A88" s="102" t="s">
        <v>245</v>
      </c>
      <c r="B88" s="103"/>
      <c r="C88" s="103"/>
      <c r="D88" s="103"/>
      <c r="E88" s="103"/>
      <c r="F88" s="103"/>
      <c r="G88" s="103"/>
      <c r="H88" s="104"/>
      <c r="I88" s="4"/>
      <c r="J88" s="4"/>
    </row>
    <row r="89" spans="1:10" ht="27" thickBot="1" x14ac:dyDescent="0.4">
      <c r="A89" s="16" t="s">
        <v>148</v>
      </c>
      <c r="B89" s="32" t="s">
        <v>42</v>
      </c>
      <c r="C89" s="40"/>
      <c r="D89" s="40"/>
      <c r="E89" s="40"/>
      <c r="F89" s="40"/>
      <c r="G89" s="41"/>
      <c r="H89" s="41"/>
      <c r="I89" s="4"/>
      <c r="J89" s="4"/>
    </row>
    <row r="90" spans="1:10" ht="29.4" customHeight="1" thickBot="1" x14ac:dyDescent="0.4">
      <c r="A90" s="44" t="s">
        <v>43</v>
      </c>
      <c r="B90" s="32" t="s">
        <v>44</v>
      </c>
      <c r="C90" s="55">
        <f>C91+C92+C95+C99+C96</f>
        <v>4302.3</v>
      </c>
      <c r="D90" s="55">
        <f>D91+D92+D95+D99+D96</f>
        <v>3836.8</v>
      </c>
      <c r="E90" s="55">
        <f>E91+E92+E95+E96+E99+E93</f>
        <v>5175</v>
      </c>
      <c r="F90" s="55">
        <f t="shared" ref="F90" si="16">F91+F92+F95+F99+F96</f>
        <v>3836.8</v>
      </c>
      <c r="G90" s="61">
        <f t="shared" ref="G90:G100" si="17">F90-E90</f>
        <v>-1338.1999999999998</v>
      </c>
      <c r="H90" s="61">
        <f t="shared" ref="H90:H100" si="18">F90/E90*100</f>
        <v>74.141062801932364</v>
      </c>
      <c r="I90" s="4"/>
      <c r="J90" s="4"/>
    </row>
    <row r="91" spans="1:10" ht="21" thickBot="1" x14ac:dyDescent="0.4">
      <c r="A91" s="30" t="s">
        <v>45</v>
      </c>
      <c r="B91" s="26" t="s">
        <v>46</v>
      </c>
      <c r="C91" s="67">
        <v>1832</v>
      </c>
      <c r="D91" s="54">
        <v>1501.2</v>
      </c>
      <c r="E91" s="63">
        <v>2265.6</v>
      </c>
      <c r="F91" s="54">
        <v>1501.2</v>
      </c>
      <c r="G91" s="21">
        <f t="shared" si="17"/>
        <v>-764.39999999999986</v>
      </c>
      <c r="H91" s="21">
        <f t="shared" si="18"/>
        <v>66.26059322033899</v>
      </c>
      <c r="I91" s="4"/>
      <c r="J91" s="4"/>
    </row>
    <row r="92" spans="1:10" ht="21" thickBot="1" x14ac:dyDescent="0.4">
      <c r="A92" s="34" t="s">
        <v>47</v>
      </c>
      <c r="B92" s="26" t="s">
        <v>48</v>
      </c>
      <c r="C92" s="67">
        <v>15</v>
      </c>
      <c r="D92" s="54">
        <v>161.69999999999999</v>
      </c>
      <c r="E92" s="57">
        <v>140.4</v>
      </c>
      <c r="F92" s="54">
        <v>161.69999999999999</v>
      </c>
      <c r="G92" s="21">
        <f t="shared" si="17"/>
        <v>21.299999999999983</v>
      </c>
      <c r="H92" s="21">
        <f t="shared" si="18"/>
        <v>115.17094017094016</v>
      </c>
      <c r="I92" s="4"/>
      <c r="J92" s="4"/>
    </row>
    <row r="93" spans="1:10" ht="28.2" thickBot="1" x14ac:dyDescent="0.4">
      <c r="A93" s="44" t="s">
        <v>49</v>
      </c>
      <c r="B93" s="32" t="s">
        <v>50</v>
      </c>
      <c r="C93" s="67"/>
      <c r="D93" s="54"/>
      <c r="E93" s="57"/>
      <c r="F93" s="54"/>
      <c r="G93" s="21"/>
      <c r="H93" s="21"/>
      <c r="I93" s="4"/>
      <c r="J93" s="4"/>
    </row>
    <row r="94" spans="1:10" ht="28.2" thickBot="1" x14ac:dyDescent="0.4">
      <c r="A94" s="44" t="s">
        <v>51</v>
      </c>
      <c r="B94" s="32" t="s">
        <v>52</v>
      </c>
      <c r="C94" s="67"/>
      <c r="D94" s="54"/>
      <c r="E94" s="54"/>
      <c r="F94" s="54"/>
      <c r="G94" s="21"/>
      <c r="H94" s="21"/>
      <c r="I94" s="4"/>
      <c r="J94" s="4"/>
    </row>
    <row r="95" spans="1:10" ht="28.2" thickBot="1" x14ac:dyDescent="0.4">
      <c r="A95" s="44" t="s">
        <v>53</v>
      </c>
      <c r="B95" s="32" t="s">
        <v>54</v>
      </c>
      <c r="C95" s="67">
        <v>16</v>
      </c>
      <c r="D95" s="54">
        <v>0</v>
      </c>
      <c r="E95" s="66">
        <v>0</v>
      </c>
      <c r="F95" s="54">
        <v>0</v>
      </c>
      <c r="G95" s="21">
        <f t="shared" si="17"/>
        <v>0</v>
      </c>
      <c r="H95" s="21">
        <v>0</v>
      </c>
      <c r="I95" s="4"/>
      <c r="J95" s="4"/>
    </row>
    <row r="96" spans="1:10" ht="21" thickBot="1" x14ac:dyDescent="0.4">
      <c r="A96" s="34" t="s">
        <v>55</v>
      </c>
      <c r="B96" s="26" t="s">
        <v>56</v>
      </c>
      <c r="C96" s="54"/>
      <c r="D96" s="54"/>
      <c r="E96" s="54"/>
      <c r="F96" s="54"/>
      <c r="G96" s="21"/>
      <c r="H96" s="21"/>
      <c r="I96" s="4"/>
      <c r="J96" s="4"/>
    </row>
    <row r="97" spans="1:10" ht="21" thickBot="1" x14ac:dyDescent="0.4">
      <c r="A97" s="30" t="s">
        <v>57</v>
      </c>
      <c r="B97" s="26" t="s">
        <v>58</v>
      </c>
      <c r="C97" s="55">
        <f t="shared" ref="C97:D97" si="19">C99</f>
        <v>2439.3000000000002</v>
      </c>
      <c r="D97" s="55">
        <f t="shared" si="19"/>
        <v>2173.9</v>
      </c>
      <c r="E97" s="55">
        <f>E99</f>
        <v>2769</v>
      </c>
      <c r="F97" s="55">
        <f>F99</f>
        <v>2173.9</v>
      </c>
      <c r="G97" s="21">
        <f t="shared" ref="G97" si="20">F97-E97</f>
        <v>-595.09999999999991</v>
      </c>
      <c r="H97" s="21">
        <f t="shared" ref="H97" si="21">F97/E97*100</f>
        <v>78.508486818345986</v>
      </c>
      <c r="I97" s="4"/>
      <c r="J97" s="4"/>
    </row>
    <row r="98" spans="1:10" ht="28.2" thickBot="1" x14ac:dyDescent="0.4">
      <c r="A98" s="44" t="s">
        <v>59</v>
      </c>
      <c r="B98" s="32" t="s">
        <v>60</v>
      </c>
      <c r="C98" s="54"/>
      <c r="D98" s="54"/>
      <c r="E98" s="54"/>
      <c r="F98" s="54"/>
      <c r="G98" s="21"/>
      <c r="H98" s="21"/>
      <c r="I98" s="4"/>
      <c r="J98" s="4"/>
    </row>
    <row r="99" spans="1:10" ht="16.2" customHeight="1" thickBot="1" x14ac:dyDescent="0.4">
      <c r="A99" s="30" t="s">
        <v>61</v>
      </c>
      <c r="B99" s="26" t="s">
        <v>62</v>
      </c>
      <c r="C99" s="67">
        <v>2439.3000000000002</v>
      </c>
      <c r="D99" s="54">
        <v>2173.9</v>
      </c>
      <c r="E99" s="54">
        <v>2769</v>
      </c>
      <c r="F99" s="54">
        <v>2173.9</v>
      </c>
      <c r="G99" s="21">
        <f t="shared" si="17"/>
        <v>-595.09999999999991</v>
      </c>
      <c r="H99" s="21">
        <f t="shared" si="18"/>
        <v>78.508486818345986</v>
      </c>
      <c r="I99" s="4"/>
      <c r="J99" s="4"/>
    </row>
    <row r="100" spans="1:10" ht="21" thickBot="1" x14ac:dyDescent="0.4">
      <c r="A100" s="34" t="s">
        <v>23</v>
      </c>
      <c r="B100" s="26" t="s">
        <v>63</v>
      </c>
      <c r="C100" s="55">
        <f>C90</f>
        <v>4302.3</v>
      </c>
      <c r="D100" s="55">
        <f t="shared" ref="D100:F100" si="22">D90</f>
        <v>3836.8</v>
      </c>
      <c r="E100" s="55">
        <f t="shared" si="22"/>
        <v>5175</v>
      </c>
      <c r="F100" s="55">
        <f t="shared" si="22"/>
        <v>3836.8</v>
      </c>
      <c r="G100" s="61">
        <f t="shared" si="17"/>
        <v>-1338.1999999999998</v>
      </c>
      <c r="H100" s="61">
        <f t="shared" si="18"/>
        <v>74.141062801932364</v>
      </c>
      <c r="I100" s="4"/>
      <c r="J100" s="4"/>
    </row>
    <row r="101" spans="1:10" ht="21" thickBot="1" x14ac:dyDescent="0.4">
      <c r="A101" s="97" t="s">
        <v>64</v>
      </c>
      <c r="B101" s="98"/>
      <c r="C101" s="98"/>
      <c r="D101" s="98"/>
      <c r="E101" s="98"/>
      <c r="F101" s="98"/>
      <c r="G101" s="98"/>
      <c r="H101" s="99"/>
      <c r="I101" s="4"/>
      <c r="J101" s="4"/>
    </row>
    <row r="102" spans="1:10" ht="21" thickBot="1" x14ac:dyDescent="0.4">
      <c r="A102" s="30" t="s">
        <v>65</v>
      </c>
      <c r="B102" s="26" t="s">
        <v>66</v>
      </c>
      <c r="C102" s="67">
        <v>5</v>
      </c>
      <c r="D102" s="54">
        <v>18</v>
      </c>
      <c r="E102" s="54">
        <v>2</v>
      </c>
      <c r="F102" s="54">
        <v>18</v>
      </c>
      <c r="G102" s="21">
        <f t="shared" ref="G102:G103" si="23">F102-E102</f>
        <v>16</v>
      </c>
      <c r="H102" s="21">
        <f t="shared" ref="H102:H103" si="24">F102/E102*100</f>
        <v>900</v>
      </c>
      <c r="I102" s="4"/>
      <c r="J102" s="4"/>
    </row>
    <row r="103" spans="1:10" ht="21" thickBot="1" x14ac:dyDescent="0.4">
      <c r="A103" s="30" t="s">
        <v>67</v>
      </c>
      <c r="B103" s="26" t="s">
        <v>68</v>
      </c>
      <c r="C103" s="67">
        <v>2</v>
      </c>
      <c r="D103" s="54">
        <v>28</v>
      </c>
      <c r="E103" s="54">
        <v>2</v>
      </c>
      <c r="F103" s="54">
        <v>28</v>
      </c>
      <c r="G103" s="21">
        <f t="shared" si="23"/>
        <v>26</v>
      </c>
      <c r="H103" s="21">
        <f t="shared" si="24"/>
        <v>1400</v>
      </c>
      <c r="I103" s="4"/>
      <c r="J103" s="4"/>
    </row>
    <row r="104" spans="1:10" ht="21" thickBot="1" x14ac:dyDescent="0.4">
      <c r="A104" s="97" t="s">
        <v>69</v>
      </c>
      <c r="B104" s="98"/>
      <c r="C104" s="98"/>
      <c r="D104" s="98"/>
      <c r="E104" s="98"/>
      <c r="F104" s="98"/>
      <c r="G104" s="98"/>
      <c r="H104" s="99"/>
      <c r="I104" s="4"/>
      <c r="J104" s="4"/>
    </row>
    <row r="105" spans="1:10" ht="21" thickBot="1" x14ac:dyDescent="0.4">
      <c r="A105" s="30" t="s">
        <v>70</v>
      </c>
      <c r="B105" s="26" t="s">
        <v>71</v>
      </c>
      <c r="C105" s="54"/>
      <c r="D105" s="59"/>
      <c r="E105" s="59"/>
      <c r="F105" s="59"/>
      <c r="G105" s="21"/>
      <c r="H105" s="21"/>
      <c r="I105" s="4"/>
      <c r="J105" s="4"/>
    </row>
    <row r="106" spans="1:10" ht="21" thickBot="1" x14ac:dyDescent="0.4">
      <c r="A106" s="30" t="s">
        <v>72</v>
      </c>
      <c r="B106" s="26" t="s">
        <v>71</v>
      </c>
      <c r="C106" s="87"/>
      <c r="D106" s="54"/>
      <c r="E106" s="54"/>
      <c r="F106" s="54"/>
      <c r="G106" s="54"/>
      <c r="H106" s="21"/>
      <c r="I106" s="4"/>
      <c r="J106" s="4"/>
    </row>
    <row r="107" spans="1:10" ht="21" thickBot="1" x14ac:dyDescent="0.4">
      <c r="A107" s="30" t="s">
        <v>73</v>
      </c>
      <c r="B107" s="26" t="s">
        <v>74</v>
      </c>
      <c r="C107" s="28"/>
      <c r="D107" s="54"/>
      <c r="E107" s="28"/>
      <c r="F107" s="54"/>
      <c r="G107" s="21"/>
      <c r="H107" s="21"/>
      <c r="I107" s="4"/>
      <c r="J107" s="4"/>
    </row>
    <row r="108" spans="1:10" ht="21" thickBot="1" x14ac:dyDescent="0.4">
      <c r="A108" s="30" t="s">
        <v>75</v>
      </c>
      <c r="B108" s="26" t="s">
        <v>76</v>
      </c>
      <c r="C108" s="54"/>
      <c r="D108" s="54"/>
      <c r="E108" s="54"/>
      <c r="F108" s="54"/>
      <c r="G108" s="21"/>
      <c r="H108" s="21"/>
      <c r="I108" s="4"/>
      <c r="J108" s="4"/>
    </row>
    <row r="109" spans="1:10" ht="21" thickBot="1" x14ac:dyDescent="0.4">
      <c r="A109" s="30" t="s">
        <v>77</v>
      </c>
      <c r="B109" s="26" t="s">
        <v>78</v>
      </c>
      <c r="C109" s="40"/>
      <c r="D109" s="46"/>
      <c r="E109" s="40"/>
      <c r="F109" s="45"/>
      <c r="G109" s="21"/>
      <c r="H109" s="21"/>
      <c r="I109" s="4"/>
      <c r="J109" s="4"/>
    </row>
    <row r="110" spans="1:10" ht="21" thickBot="1" x14ac:dyDescent="0.4">
      <c r="A110" s="30" t="s">
        <v>79</v>
      </c>
      <c r="B110" s="26" t="s">
        <v>80</v>
      </c>
      <c r="C110" s="40"/>
      <c r="D110" s="46"/>
      <c r="E110" s="40"/>
      <c r="F110" s="45"/>
      <c r="G110" s="21"/>
      <c r="H110" s="21"/>
      <c r="I110" s="4"/>
      <c r="J110" s="4"/>
    </row>
    <row r="111" spans="1:10" ht="21" thickBot="1" x14ac:dyDescent="0.4">
      <c r="A111" s="97" t="s">
        <v>81</v>
      </c>
      <c r="B111" s="98"/>
      <c r="C111" s="98"/>
      <c r="D111" s="98"/>
      <c r="E111" s="98"/>
      <c r="F111" s="98"/>
      <c r="G111" s="98"/>
      <c r="H111" s="99"/>
      <c r="I111" s="4"/>
      <c r="J111" s="4"/>
    </row>
    <row r="112" spans="1:10" ht="21" thickBot="1" x14ac:dyDescent="0.4">
      <c r="A112" s="23" t="s">
        <v>82</v>
      </c>
      <c r="B112" s="26" t="s">
        <v>80</v>
      </c>
      <c r="C112" s="40"/>
      <c r="D112" s="40"/>
      <c r="E112" s="40"/>
      <c r="F112" s="40"/>
      <c r="G112" s="41"/>
      <c r="H112" s="41"/>
      <c r="I112" s="4"/>
      <c r="J112" s="4"/>
    </row>
    <row r="113" spans="1:10" ht="21" thickBot="1" x14ac:dyDescent="0.4">
      <c r="A113" s="97" t="s">
        <v>83</v>
      </c>
      <c r="B113" s="98"/>
      <c r="C113" s="98"/>
      <c r="D113" s="98"/>
      <c r="E113" s="98"/>
      <c r="F113" s="98"/>
      <c r="G113" s="98"/>
      <c r="H113" s="99"/>
      <c r="I113" s="4"/>
      <c r="J113" s="4"/>
    </row>
    <row r="114" spans="1:10" ht="21" thickBot="1" x14ac:dyDescent="0.4">
      <c r="A114" s="34" t="s">
        <v>84</v>
      </c>
      <c r="B114" s="26" t="s">
        <v>85</v>
      </c>
      <c r="C114" s="67">
        <v>89574</v>
      </c>
      <c r="D114" s="54">
        <v>79003</v>
      </c>
      <c r="E114" s="54">
        <v>86102</v>
      </c>
      <c r="F114" s="54">
        <v>79003</v>
      </c>
      <c r="G114" s="21">
        <f t="shared" ref="G114:G118" si="25">F114-E114</f>
        <v>-7099</v>
      </c>
      <c r="H114" s="21">
        <f t="shared" ref="H114" si="26">F114/E114*100</f>
        <v>91.755127639311524</v>
      </c>
      <c r="I114" s="4"/>
      <c r="J114" s="4"/>
    </row>
    <row r="115" spans="1:10" ht="21" thickBot="1" x14ac:dyDescent="0.4">
      <c r="A115" s="34" t="s">
        <v>86</v>
      </c>
      <c r="B115" s="26" t="s">
        <v>87</v>
      </c>
      <c r="C115" s="67">
        <v>43903</v>
      </c>
      <c r="D115" s="54">
        <v>42007</v>
      </c>
      <c r="E115" s="54">
        <v>40432</v>
      </c>
      <c r="F115" s="54">
        <v>42007</v>
      </c>
      <c r="G115" s="21">
        <f t="shared" si="25"/>
        <v>1575</v>
      </c>
      <c r="H115" s="21">
        <f t="shared" ref="H115:H127" si="27">F115/E115*100</f>
        <v>103.89542936288088</v>
      </c>
      <c r="I115" s="4"/>
      <c r="J115" s="4"/>
    </row>
    <row r="116" spans="1:10" ht="21" thickBot="1" x14ac:dyDescent="0.4">
      <c r="A116" s="34" t="s">
        <v>88</v>
      </c>
      <c r="B116" s="26" t="s">
        <v>89</v>
      </c>
      <c r="C116" s="67">
        <v>77258</v>
      </c>
      <c r="D116" s="54">
        <v>78852</v>
      </c>
      <c r="E116" s="54">
        <v>77258</v>
      </c>
      <c r="F116" s="54">
        <v>78852</v>
      </c>
      <c r="G116" s="21">
        <f t="shared" si="25"/>
        <v>1594</v>
      </c>
      <c r="H116" s="21">
        <f t="shared" si="27"/>
        <v>102.06321675425198</v>
      </c>
      <c r="I116" s="4"/>
      <c r="J116" s="4"/>
    </row>
    <row r="117" spans="1:10" s="15" customFormat="1" ht="21" thickBot="1" x14ac:dyDescent="0.4">
      <c r="A117" s="30" t="s">
        <v>0</v>
      </c>
      <c r="B117" s="26" t="s">
        <v>1</v>
      </c>
      <c r="C117" s="67">
        <v>33355</v>
      </c>
      <c r="D117" s="54">
        <v>36845</v>
      </c>
      <c r="E117" s="54">
        <v>36826</v>
      </c>
      <c r="F117" s="54">
        <v>36845</v>
      </c>
      <c r="G117" s="21">
        <f t="shared" si="25"/>
        <v>19</v>
      </c>
      <c r="H117" s="21">
        <f t="shared" si="27"/>
        <v>100.05159398251236</v>
      </c>
      <c r="I117" s="14"/>
      <c r="J117" s="14"/>
    </row>
    <row r="118" spans="1:10" ht="21" thickBot="1" x14ac:dyDescent="0.4">
      <c r="A118" s="34" t="s">
        <v>150</v>
      </c>
      <c r="B118" s="26">
        <v>6004</v>
      </c>
      <c r="C118" s="67">
        <v>45665</v>
      </c>
      <c r="D118" s="54">
        <v>36990</v>
      </c>
      <c r="E118" s="54"/>
      <c r="F118" s="54">
        <v>36990</v>
      </c>
      <c r="G118" s="21">
        <f t="shared" si="25"/>
        <v>36990</v>
      </c>
      <c r="H118" s="21"/>
      <c r="I118" s="4"/>
      <c r="J118" s="4"/>
    </row>
    <row r="119" spans="1:10" ht="21" thickBot="1" x14ac:dyDescent="0.4">
      <c r="A119" s="34" t="s">
        <v>90</v>
      </c>
      <c r="B119" s="26" t="s">
        <v>91</v>
      </c>
      <c r="C119" s="55">
        <f t="shared" ref="C119" si="28">C120+C121</f>
        <v>26233</v>
      </c>
      <c r="D119" s="55">
        <f t="shared" ref="D119:E119" si="29">D120+D121</f>
        <v>25555</v>
      </c>
      <c r="E119" s="55">
        <f t="shared" si="29"/>
        <v>27622</v>
      </c>
      <c r="F119" s="55">
        <f t="shared" ref="F119" si="30">F120+F121</f>
        <v>25555</v>
      </c>
      <c r="G119" s="61">
        <f t="shared" ref="G119:G127" si="31">F119-E119</f>
        <v>-2067</v>
      </c>
      <c r="H119" s="61">
        <f t="shared" si="27"/>
        <v>92.516834407356455</v>
      </c>
      <c r="I119" s="4"/>
      <c r="J119" s="4"/>
    </row>
    <row r="120" spans="1:10" ht="21" thickBot="1" x14ac:dyDescent="0.4">
      <c r="A120" s="71" t="s">
        <v>92</v>
      </c>
      <c r="B120" s="26" t="s">
        <v>93</v>
      </c>
      <c r="C120" s="57">
        <v>2</v>
      </c>
      <c r="D120" s="57">
        <v>28</v>
      </c>
      <c r="E120" s="60">
        <v>2</v>
      </c>
      <c r="F120" s="57">
        <v>28</v>
      </c>
      <c r="G120" s="21">
        <f t="shared" si="31"/>
        <v>26</v>
      </c>
      <c r="H120" s="21">
        <f t="shared" si="27"/>
        <v>1400</v>
      </c>
      <c r="I120" s="4"/>
      <c r="J120" s="4"/>
    </row>
    <row r="121" spans="1:10" ht="21" thickBot="1" x14ac:dyDescent="0.4">
      <c r="A121" s="72" t="s">
        <v>94</v>
      </c>
      <c r="B121" s="26" t="s">
        <v>95</v>
      </c>
      <c r="C121" s="81">
        <v>26231</v>
      </c>
      <c r="D121" s="60">
        <v>25527</v>
      </c>
      <c r="E121" s="60">
        <v>27620</v>
      </c>
      <c r="F121" s="60">
        <v>25527</v>
      </c>
      <c r="G121" s="21">
        <f t="shared" si="31"/>
        <v>-2093</v>
      </c>
      <c r="H121" s="21">
        <f t="shared" si="27"/>
        <v>92.422157856625631</v>
      </c>
      <c r="I121" s="4"/>
      <c r="J121" s="4"/>
    </row>
    <row r="122" spans="1:10" ht="21" thickBot="1" x14ac:dyDescent="0.4">
      <c r="A122" s="71" t="s">
        <v>96</v>
      </c>
      <c r="B122" s="26" t="s">
        <v>97</v>
      </c>
      <c r="C122" s="82"/>
      <c r="D122" s="60"/>
      <c r="E122" s="60"/>
      <c r="F122" s="60"/>
      <c r="G122" s="21"/>
      <c r="H122" s="21"/>
      <c r="I122" s="4"/>
      <c r="J122" s="4"/>
    </row>
    <row r="123" spans="1:10" ht="21" thickBot="1" x14ac:dyDescent="0.4">
      <c r="A123" s="73" t="s">
        <v>149</v>
      </c>
      <c r="B123" s="28" t="s">
        <v>98</v>
      </c>
      <c r="C123" s="81">
        <v>8634</v>
      </c>
      <c r="D123" s="59">
        <v>8970</v>
      </c>
      <c r="E123" s="54">
        <v>8747</v>
      </c>
      <c r="F123" s="59">
        <v>8970</v>
      </c>
      <c r="G123" s="96">
        <f t="shared" si="31"/>
        <v>223</v>
      </c>
      <c r="H123" s="21">
        <f t="shared" si="27"/>
        <v>102.54944552417973</v>
      </c>
      <c r="I123" s="4"/>
      <c r="J123" s="4"/>
    </row>
    <row r="124" spans="1:10" ht="21" thickBot="1" x14ac:dyDescent="0.4">
      <c r="A124" s="71" t="s">
        <v>99</v>
      </c>
      <c r="B124" s="26" t="s">
        <v>100</v>
      </c>
      <c r="C124" s="82"/>
      <c r="D124" s="54"/>
      <c r="E124" s="54"/>
      <c r="F124" s="54"/>
      <c r="G124" s="21"/>
      <c r="H124" s="21"/>
      <c r="I124" s="4"/>
      <c r="J124" s="4"/>
    </row>
    <row r="125" spans="1:10" ht="21" thickBot="1" x14ac:dyDescent="0.4">
      <c r="A125" s="34" t="s">
        <v>101</v>
      </c>
      <c r="B125" s="26" t="s">
        <v>102</v>
      </c>
      <c r="C125" s="86"/>
      <c r="D125" s="27"/>
      <c r="E125" s="27"/>
      <c r="F125" s="27"/>
      <c r="G125" s="21"/>
      <c r="H125" s="21"/>
      <c r="I125" s="4"/>
      <c r="J125" s="4"/>
    </row>
    <row r="126" spans="1:10" ht="21" thickBot="1" x14ac:dyDescent="0.4">
      <c r="A126" s="30" t="s">
        <v>103</v>
      </c>
      <c r="B126" s="26" t="s">
        <v>104</v>
      </c>
      <c r="C126" s="86"/>
      <c r="D126" s="27"/>
      <c r="E126" s="27"/>
      <c r="F126" s="27"/>
      <c r="G126" s="21"/>
      <c r="H126" s="21"/>
      <c r="I126" s="4"/>
      <c r="J126" s="4"/>
    </row>
    <row r="127" spans="1:10" ht="21" thickBot="1" x14ac:dyDescent="0.4">
      <c r="A127" s="72" t="s">
        <v>105</v>
      </c>
      <c r="B127" s="26" t="s">
        <v>106</v>
      </c>
      <c r="C127" s="81">
        <v>107173</v>
      </c>
      <c r="D127" s="59">
        <v>95588</v>
      </c>
      <c r="E127" s="59">
        <v>114631</v>
      </c>
      <c r="F127" s="59">
        <v>95588</v>
      </c>
      <c r="G127" s="21">
        <f t="shared" si="31"/>
        <v>-19043</v>
      </c>
      <c r="H127" s="21">
        <f t="shared" si="27"/>
        <v>83.387565318282142</v>
      </c>
      <c r="I127" s="4"/>
      <c r="J127" s="4"/>
    </row>
    <row r="128" spans="1:10" ht="21" thickBot="1" x14ac:dyDescent="0.4">
      <c r="A128" s="97" t="s">
        <v>107</v>
      </c>
      <c r="B128" s="98"/>
      <c r="C128" s="98"/>
      <c r="D128" s="98"/>
      <c r="E128" s="98"/>
      <c r="F128" s="98"/>
      <c r="G128" s="98"/>
      <c r="H128" s="99"/>
      <c r="I128" s="4"/>
      <c r="J128" s="4"/>
    </row>
    <row r="129" spans="1:10" ht="21" thickBot="1" x14ac:dyDescent="0.4">
      <c r="A129" s="30" t="s">
        <v>108</v>
      </c>
      <c r="B129" s="26" t="s">
        <v>109</v>
      </c>
      <c r="C129" s="40"/>
      <c r="D129" s="40"/>
      <c r="E129" s="40"/>
      <c r="F129" s="40"/>
      <c r="G129" s="41"/>
      <c r="H129" s="41"/>
      <c r="I129" s="4"/>
      <c r="J129" s="4"/>
    </row>
    <row r="130" spans="1:10" ht="21" thickBot="1" x14ac:dyDescent="0.4">
      <c r="A130" s="30" t="s">
        <v>110</v>
      </c>
      <c r="B130" s="26" t="s">
        <v>111</v>
      </c>
      <c r="C130" s="40"/>
      <c r="D130" s="40"/>
      <c r="E130" s="40"/>
      <c r="F130" s="40"/>
      <c r="G130" s="41"/>
      <c r="H130" s="41"/>
      <c r="I130" s="4"/>
      <c r="J130" s="4"/>
    </row>
    <row r="131" spans="1:10" ht="21" thickBot="1" x14ac:dyDescent="0.4">
      <c r="A131" s="30" t="s">
        <v>112</v>
      </c>
      <c r="B131" s="26" t="s">
        <v>113</v>
      </c>
      <c r="C131" s="40"/>
      <c r="D131" s="40"/>
      <c r="E131" s="40"/>
      <c r="F131" s="40"/>
      <c r="G131" s="41"/>
      <c r="H131" s="41"/>
      <c r="I131" s="4"/>
      <c r="J131" s="4"/>
    </row>
    <row r="132" spans="1:10" ht="21" thickBot="1" x14ac:dyDescent="0.4">
      <c r="A132" s="30" t="s">
        <v>114</v>
      </c>
      <c r="B132" s="26" t="s">
        <v>115</v>
      </c>
      <c r="C132" s="40"/>
      <c r="D132" s="40"/>
      <c r="E132" s="40"/>
      <c r="F132" s="40"/>
      <c r="G132" s="41"/>
      <c r="H132" s="41"/>
      <c r="I132" s="4"/>
      <c r="J132" s="4"/>
    </row>
    <row r="133" spans="1:10" ht="21" thickBot="1" x14ac:dyDescent="0.4">
      <c r="A133" s="30" t="s">
        <v>116</v>
      </c>
      <c r="B133" s="26" t="s">
        <v>117</v>
      </c>
      <c r="C133" s="40"/>
      <c r="D133" s="40"/>
      <c r="E133" s="40"/>
      <c r="F133" s="40"/>
      <c r="G133" s="41"/>
      <c r="H133" s="41"/>
      <c r="I133" s="4"/>
      <c r="J133" s="4"/>
    </row>
    <row r="134" spans="1:10" ht="21" thickBot="1" x14ac:dyDescent="0.4">
      <c r="A134" s="30" t="s">
        <v>118</v>
      </c>
      <c r="B134" s="26" t="s">
        <v>119</v>
      </c>
      <c r="C134" s="40"/>
      <c r="D134" s="40"/>
      <c r="E134" s="40"/>
      <c r="F134" s="40"/>
      <c r="G134" s="41"/>
      <c r="H134" s="41"/>
      <c r="I134" s="4"/>
      <c r="J134" s="4"/>
    </row>
    <row r="135" spans="1:10" ht="21" thickBot="1" x14ac:dyDescent="0.4">
      <c r="A135" s="34" t="s">
        <v>112</v>
      </c>
      <c r="B135" s="32" t="s">
        <v>120</v>
      </c>
      <c r="C135" s="40"/>
      <c r="D135" s="40"/>
      <c r="E135" s="40"/>
      <c r="F135" s="40"/>
      <c r="G135" s="41"/>
      <c r="H135" s="41"/>
      <c r="I135" s="4"/>
      <c r="J135" s="4"/>
    </row>
    <row r="136" spans="1:10" ht="21" thickBot="1" x14ac:dyDescent="0.4">
      <c r="A136" s="34" t="s">
        <v>114</v>
      </c>
      <c r="B136" s="32" t="s">
        <v>121</v>
      </c>
      <c r="C136" s="40"/>
      <c r="D136" s="40"/>
      <c r="E136" s="40"/>
      <c r="F136" s="40"/>
      <c r="G136" s="41"/>
      <c r="H136" s="41"/>
      <c r="I136" s="4"/>
      <c r="J136" s="4"/>
    </row>
    <row r="137" spans="1:10" ht="20.399999999999999" x14ac:dyDescent="0.35">
      <c r="A137" s="22"/>
      <c r="B137" s="37"/>
      <c r="C137" s="22"/>
      <c r="D137" s="22"/>
      <c r="E137" s="22"/>
      <c r="F137" s="22"/>
      <c r="G137" s="22"/>
      <c r="H137" s="22"/>
      <c r="I137" s="4"/>
      <c r="J137" s="4"/>
    </row>
    <row r="138" spans="1:10" ht="20.399999999999999" x14ac:dyDescent="0.35">
      <c r="A138" s="38"/>
      <c r="B138" s="37"/>
      <c r="C138" s="22"/>
      <c r="D138" s="22"/>
      <c r="E138" s="22"/>
      <c r="F138" s="22"/>
      <c r="G138" s="22"/>
      <c r="H138" s="22"/>
      <c r="I138" s="4"/>
      <c r="J138" s="4"/>
    </row>
    <row r="139" spans="1:10" ht="20.399999999999999" x14ac:dyDescent="0.35">
      <c r="A139" s="22"/>
      <c r="B139" s="37"/>
      <c r="C139" s="22"/>
      <c r="D139" s="22"/>
      <c r="E139" s="22"/>
      <c r="F139" s="22"/>
      <c r="G139" s="22"/>
      <c r="H139" s="22"/>
      <c r="I139" s="4"/>
      <c r="J139" s="4"/>
    </row>
    <row r="140" spans="1:10" ht="20.399999999999999" x14ac:dyDescent="0.35">
      <c r="A140" s="100" t="s">
        <v>21</v>
      </c>
      <c r="B140" s="101"/>
      <c r="C140" s="101"/>
      <c r="D140" s="101"/>
      <c r="E140" s="101"/>
      <c r="F140" s="101"/>
      <c r="G140" s="101"/>
      <c r="H140" s="101"/>
      <c r="I140" s="4"/>
      <c r="J140" s="4"/>
    </row>
    <row r="141" spans="1:10" ht="21" thickBot="1" x14ac:dyDescent="0.4">
      <c r="A141" s="22"/>
      <c r="B141" s="37"/>
      <c r="C141" s="22"/>
      <c r="D141" s="22"/>
      <c r="E141" s="22"/>
      <c r="F141" s="22"/>
      <c r="G141" s="22"/>
      <c r="H141" s="22"/>
      <c r="I141" s="4"/>
      <c r="J141" s="4"/>
    </row>
    <row r="142" spans="1:10" ht="21" thickBot="1" x14ac:dyDescent="0.4">
      <c r="A142" s="26" t="s">
        <v>12</v>
      </c>
      <c r="B142" s="26" t="s">
        <v>22</v>
      </c>
      <c r="C142" s="32" t="s">
        <v>14</v>
      </c>
      <c r="D142" s="32" t="s">
        <v>15</v>
      </c>
      <c r="E142" s="32" t="s">
        <v>16</v>
      </c>
      <c r="F142" s="26" t="s">
        <v>17</v>
      </c>
      <c r="G142" s="32" t="s">
        <v>18</v>
      </c>
      <c r="H142" s="26" t="s">
        <v>19</v>
      </c>
      <c r="I142" s="4"/>
      <c r="J142" s="4"/>
    </row>
    <row r="143" spans="1:10" ht="21" thickBot="1" x14ac:dyDescent="0.4">
      <c r="A143" s="97" t="s">
        <v>122</v>
      </c>
      <c r="B143" s="98"/>
      <c r="C143" s="98"/>
      <c r="D143" s="98"/>
      <c r="E143" s="98"/>
      <c r="F143" s="98"/>
      <c r="G143" s="98"/>
      <c r="H143" s="99"/>
      <c r="I143" s="4"/>
      <c r="J143" s="4"/>
    </row>
    <row r="144" spans="1:10" ht="40.200000000000003" thickBot="1" x14ac:dyDescent="0.4">
      <c r="A144" s="74" t="s">
        <v>123</v>
      </c>
      <c r="B144" s="75" t="s">
        <v>124</v>
      </c>
      <c r="C144" s="92">
        <v>191</v>
      </c>
      <c r="D144" s="92">
        <v>171</v>
      </c>
      <c r="E144" s="92">
        <v>192</v>
      </c>
      <c r="F144" s="92">
        <v>171</v>
      </c>
      <c r="G144" s="76">
        <f t="shared" ref="G144:G147" si="32">F144-E144</f>
        <v>-21</v>
      </c>
      <c r="H144" s="76">
        <f t="shared" ref="H144:H147" si="33">F144/E144*100</f>
        <v>89.0625</v>
      </c>
      <c r="I144" s="4"/>
      <c r="J144" s="4"/>
    </row>
    <row r="145" spans="1:10" ht="21" thickBot="1" x14ac:dyDescent="0.4">
      <c r="A145" s="77" t="s">
        <v>125</v>
      </c>
      <c r="B145" s="78" t="s">
        <v>126</v>
      </c>
      <c r="C145" s="92">
        <v>1</v>
      </c>
      <c r="D145" s="92">
        <v>1</v>
      </c>
      <c r="E145" s="92">
        <v>1</v>
      </c>
      <c r="F145" s="92">
        <v>1</v>
      </c>
      <c r="G145" s="76">
        <f t="shared" si="32"/>
        <v>0</v>
      </c>
      <c r="H145" s="76">
        <f t="shared" si="33"/>
        <v>100</v>
      </c>
      <c r="I145" s="4"/>
      <c r="J145" s="4"/>
    </row>
    <row r="146" spans="1:10" ht="21" thickBot="1" x14ac:dyDescent="0.4">
      <c r="A146" s="77" t="s">
        <v>127</v>
      </c>
      <c r="B146" s="78" t="s">
        <v>128</v>
      </c>
      <c r="C146" s="92">
        <v>23</v>
      </c>
      <c r="D146" s="92">
        <v>23</v>
      </c>
      <c r="E146" s="92">
        <v>23</v>
      </c>
      <c r="F146" s="92">
        <v>23</v>
      </c>
      <c r="G146" s="76">
        <f t="shared" si="32"/>
        <v>0</v>
      </c>
      <c r="H146" s="76">
        <f t="shared" si="33"/>
        <v>100</v>
      </c>
      <c r="I146" s="4"/>
      <c r="J146" s="4"/>
    </row>
    <row r="147" spans="1:10" ht="21" thickBot="1" x14ac:dyDescent="0.4">
      <c r="A147" s="71" t="s">
        <v>129</v>
      </c>
      <c r="B147" s="78" t="s">
        <v>130</v>
      </c>
      <c r="C147" s="92">
        <v>167</v>
      </c>
      <c r="D147" s="92">
        <v>147</v>
      </c>
      <c r="E147" s="92">
        <v>168</v>
      </c>
      <c r="F147" s="92">
        <v>147</v>
      </c>
      <c r="G147" s="76">
        <f t="shared" si="32"/>
        <v>-21</v>
      </c>
      <c r="H147" s="76">
        <f t="shared" si="33"/>
        <v>87.5</v>
      </c>
      <c r="I147" s="4"/>
      <c r="J147" s="4"/>
    </row>
    <row r="148" spans="1:10" ht="21" thickBot="1" x14ac:dyDescent="0.4">
      <c r="A148" s="22"/>
      <c r="B148" s="37"/>
      <c r="C148" s="95"/>
      <c r="D148" s="95"/>
      <c r="E148" s="93"/>
      <c r="F148" s="95"/>
      <c r="G148" s="79"/>
      <c r="H148" s="79"/>
      <c r="I148" s="4"/>
      <c r="J148" s="4"/>
    </row>
    <row r="149" spans="1:10" ht="21" thickBot="1" x14ac:dyDescent="0.4">
      <c r="A149" s="80" t="s">
        <v>131</v>
      </c>
      <c r="B149" s="78" t="s">
        <v>132</v>
      </c>
      <c r="C149" s="81">
        <v>12579.3</v>
      </c>
      <c r="D149" s="82">
        <v>10424.799999999999</v>
      </c>
      <c r="E149" s="94">
        <v>12563.8</v>
      </c>
      <c r="F149" s="82">
        <v>10424.799999999999</v>
      </c>
      <c r="G149" s="83">
        <f t="shared" ref="G149:G153" si="34">F149-E149</f>
        <v>-2139</v>
      </c>
      <c r="H149" s="84">
        <f t="shared" ref="H149:H153" si="35">F149/E149*100</f>
        <v>82.974896130151706</v>
      </c>
      <c r="I149" s="4"/>
      <c r="J149" s="4"/>
    </row>
    <row r="150" spans="1:10" ht="28.2" thickBot="1" x14ac:dyDescent="0.4">
      <c r="A150" s="85" t="s">
        <v>133</v>
      </c>
      <c r="B150" s="75" t="s">
        <v>134</v>
      </c>
      <c r="C150" s="82">
        <v>10976.7</v>
      </c>
      <c r="D150" s="82">
        <v>10160.6</v>
      </c>
      <c r="E150" s="92">
        <v>10906.12</v>
      </c>
      <c r="F150" s="82">
        <v>10160.6</v>
      </c>
      <c r="G150" s="76">
        <f t="shared" si="34"/>
        <v>-745.52000000000044</v>
      </c>
      <c r="H150" s="76">
        <f t="shared" si="35"/>
        <v>93.164205051842458</v>
      </c>
      <c r="I150" s="4"/>
      <c r="J150" s="4"/>
    </row>
    <row r="151" spans="1:10" ht="21" thickBot="1" x14ac:dyDescent="0.4">
      <c r="A151" s="80" t="s">
        <v>135</v>
      </c>
      <c r="B151" s="78" t="s">
        <v>136</v>
      </c>
      <c r="C151" s="82">
        <v>47019.3</v>
      </c>
      <c r="D151" s="82">
        <v>46522.65</v>
      </c>
      <c r="E151" s="92">
        <v>47619.6</v>
      </c>
      <c r="F151" s="82">
        <v>46522.65</v>
      </c>
      <c r="G151" s="76">
        <f t="shared" si="34"/>
        <v>-1096.9499999999971</v>
      </c>
      <c r="H151" s="76">
        <f t="shared" si="35"/>
        <v>97.696431721392045</v>
      </c>
      <c r="I151" s="4"/>
      <c r="J151" s="4"/>
    </row>
    <row r="152" spans="1:10" ht="25.8" customHeight="1" thickBot="1" x14ac:dyDescent="0.4">
      <c r="A152" s="80" t="s">
        <v>137</v>
      </c>
      <c r="B152" s="78" t="s">
        <v>138</v>
      </c>
      <c r="C152" s="82">
        <v>17749.39</v>
      </c>
      <c r="D152" s="82">
        <v>16398.150000000001</v>
      </c>
      <c r="E152" s="82">
        <v>16434.990000000002</v>
      </c>
      <c r="F152" s="82">
        <v>16398.150000000001</v>
      </c>
      <c r="G152" s="76">
        <f t="shared" si="34"/>
        <v>-36.840000000000146</v>
      </c>
      <c r="H152" s="76">
        <f t="shared" si="35"/>
        <v>99.775844098475261</v>
      </c>
      <c r="I152" s="4"/>
      <c r="J152" s="4"/>
    </row>
    <row r="153" spans="1:10" ht="21" thickBot="1" x14ac:dyDescent="0.4">
      <c r="A153" s="80" t="s">
        <v>129</v>
      </c>
      <c r="B153" s="78" t="s">
        <v>139</v>
      </c>
      <c r="C153" s="82">
        <v>9828.1</v>
      </c>
      <c r="D153" s="82">
        <v>8937.2999999999993</v>
      </c>
      <c r="E153" s="82">
        <v>9930.7000000000007</v>
      </c>
      <c r="F153" s="82">
        <v>8937.2999999999993</v>
      </c>
      <c r="G153" s="76">
        <f t="shared" si="34"/>
        <v>-993.40000000000146</v>
      </c>
      <c r="H153" s="76">
        <f t="shared" si="35"/>
        <v>89.996676971411873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244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2023-01-11T08:37:24Z</cp:lastPrinted>
  <dcterms:created xsi:type="dcterms:W3CDTF">2016-08-23T16:04:46Z</dcterms:created>
  <dcterms:modified xsi:type="dcterms:W3CDTF">2023-07-20T07:29:36Z</dcterms:modified>
</cp:coreProperties>
</file>